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8.2019" sheetId="1" r:id="rId1"/>
  </sheets>
  <definedNames>
    <definedName name="_xlnm.Print_Titles" localSheetId="0">'исполнение на 01.08.2019'!$6:$7</definedName>
  </definedNames>
  <calcPr fullCalcOnLoad="1"/>
</workbook>
</file>

<file path=xl/sharedStrings.xml><?xml version="1.0" encoding="utf-8"?>
<sst xmlns="http://schemas.openxmlformats.org/spreadsheetml/2006/main" count="129" uniqueCount="95">
  <si>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</si>
  <si>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</si>
  <si>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</si>
  <si>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</si>
  <si>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</si>
  <si>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</si>
  <si>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</si>
  <si>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</si>
  <si>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</si>
  <si>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</si>
  <si>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</si>
  <si>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</si>
  <si>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</si>
  <si>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</si>
  <si>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</si>
  <si>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</si>
  <si>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</si>
  <si>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</si>
  <si>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</si>
  <si>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</si>
  <si>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</si>
  <si>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</si>
  <si>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</si>
  <si>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</si>
  <si>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</si>
  <si>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</si>
  <si>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</si>
  <si>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</si>
  <si>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</si>
  <si>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</si>
  <si>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</si>
  <si>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</si>
  <si>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</si>
  <si>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</si>
  <si>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</si>
  <si>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</si>
  <si>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</si>
  <si>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</si>
  <si>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</si>
  <si>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</si>
  <si>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</si>
  <si>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</si>
  <si>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</si>
  <si>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</si>
  <si>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</si>
  <si>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</si>
  <si>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</si>
  <si>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</si>
  <si>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</si>
  <si>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</si>
  <si>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</si>
  <si>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</si>
  <si>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</si>
  <si>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</si>
  <si>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</si>
  <si>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</si>
  <si>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</si>
  <si>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</si>
  <si>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</si>
  <si>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</si>
  <si>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</si>
  <si>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</si>
  <si>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</si>
  <si>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</si>
  <si>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</si>
  <si>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</si>
  <si>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</si>
  <si>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</si>
  <si>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</si>
  <si>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</si>
  <si>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</si>
  <si>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</si>
  <si>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</si>
  <si>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</si>
  <si>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</si>
  <si>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</si>
  <si>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</si>
  <si>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</si>
  <si>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</si>
  <si>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</si>
  <si>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</si>
  <si>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</si>
  <si>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</si>
  <si>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</si>
  <si>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</si>
  <si>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</si>
  <si>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</si>
  <si>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</si>
  <si>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</si>
  <si>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</si>
  <si>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</si>
  <si>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</si>
  <si>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по состоянию на 01 августа 2019 года</t>
  </si>
  <si>
    <t>План с учетом изменений на 01.08.2019 года</t>
  </si>
  <si>
    <t>Исполнено на 01.08.2019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</si>
</sst>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  <xf numFmtId="2" fontId="44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82">
      <selection activeCell="U79" sqref="U79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92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93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94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2">
        <f>F9+F26</f>
        <v>2524685075.0299997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1377856035.29</v>
      </c>
      <c r="U8" s="45">
        <f>ROUND(T8/F8*100,2)</f>
        <v>54.58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2">
        <f>SUM(F10+F13+F14+F15+F18+F20+F21+F22+F23+F24+F25+F19)</f>
        <v>532564886.38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317536863.1399999</v>
      </c>
      <c r="U9" s="45">
        <f>ROUND(T9/F9*100,2)</f>
        <v>59.62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367913100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217365530.02</v>
      </c>
      <c r="U10" s="41">
        <f>ROUND(T10/F10*100,2)</f>
        <v>59.08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34846600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28363189.87</v>
      </c>
      <c r="U11" s="41">
        <f aca="true" t="shared" si="2" ref="U11:U31">ROUND(T11/F11*100,2)</f>
        <v>81.39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333066500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189002340.15</v>
      </c>
      <c r="U12" s="41">
        <f t="shared" si="2"/>
        <v>56.75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19543300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12156567.98</v>
      </c>
      <c r="U13" s="41">
        <f t="shared" si="2"/>
        <v>62.2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23340700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16445358.26</v>
      </c>
      <c r="U14" s="41">
        <f t="shared" si="2"/>
        <v>70.46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37523000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21354331.84</v>
      </c>
      <c r="U15" s="41">
        <f t="shared" si="2"/>
        <v>56.91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16882200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3044213.82</v>
      </c>
      <c r="U16" s="41">
        <f t="shared" si="2"/>
        <v>18.03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20640800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18310118.02</v>
      </c>
      <c r="U17" s="41">
        <f t="shared" si="2"/>
        <v>88.71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7195400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4790328.49</v>
      </c>
      <c r="U18" s="41">
        <f t="shared" si="2"/>
        <v>66.57</v>
      </c>
      <c r="V18" s="9"/>
      <c r="W18" s="9"/>
      <c r="X18" s="9"/>
    </row>
    <row r="19" spans="1:24" ht="38.25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e">
        <f t="shared" si="2"/>
        <v>#DIV/0!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40577300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26187192.83</v>
      </c>
      <c r="U20" s="41">
        <f t="shared" si="2"/>
        <v>64.54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10665100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3846168.68</v>
      </c>
      <c r="U21" s="41">
        <f t="shared" si="2"/>
        <v>36.06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810586.38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971452.26</v>
      </c>
      <c r="U22" s="41">
        <f t="shared" si="2"/>
        <v>119.85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18461500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10564320.13</v>
      </c>
      <c r="U23" s="41">
        <f t="shared" si="2"/>
        <v>57.22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6534900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3917005.81</v>
      </c>
      <c r="U24" s="41">
        <f t="shared" si="2"/>
        <v>59.94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-61393.16</v>
      </c>
      <c r="U25" s="41" t="s">
        <v>87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2">
        <f>SUM(F27:F31)</f>
        <v>1992120188.6499999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1060319172.15</v>
      </c>
      <c r="U26" s="45">
        <f t="shared" si="2"/>
        <v>53.23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2001615280.17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1070477271.13</v>
      </c>
      <c r="U27" s="41">
        <f t="shared" si="2"/>
        <v>53.48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628086.82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>
        <f t="shared" si="2"/>
        <v>0</v>
      </c>
      <c r="V28" s="9"/>
      <c r="W28" s="9"/>
      <c r="X28" s="9"/>
    </row>
    <row r="29" spans="1:24" ht="89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3.75">
      <c r="A30" s="15" t="s">
        <v>90</v>
      </c>
      <c r="B30" s="46"/>
      <c r="C30" s="46"/>
      <c r="D30" s="46"/>
      <c r="E30" s="46"/>
      <c r="F30" s="43">
        <v>1978672.54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2285323.31</v>
      </c>
      <c r="U30" s="41">
        <f t="shared" si="2"/>
        <v>115.5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-12101850.88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-12443422.29</v>
      </c>
      <c r="U31" s="41">
        <f t="shared" si="2"/>
        <v>102.82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2594043159.06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1346136539.5000002</v>
      </c>
      <c r="U34" s="53">
        <f aca="true" t="shared" si="5" ref="U34:U43">ROUND(T34/F34*100,2)</f>
        <v>51.89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6" ref="F35:T35">SUM(F36:F44)</f>
        <v>145735852.12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70506710.11</v>
      </c>
      <c r="U35" s="53">
        <f t="shared" si="5"/>
        <v>48.38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2297770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1272483.91</v>
      </c>
      <c r="U36" s="30">
        <f t="shared" si="5"/>
        <v>55.38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3554850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1690110.59</v>
      </c>
      <c r="U37" s="30">
        <f t="shared" si="5"/>
        <v>47.54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63703420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31458305.36</v>
      </c>
      <c r="U38" s="30">
        <f t="shared" si="5"/>
        <v>49.38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9500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15889710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8361470.15</v>
      </c>
      <c r="U40" s="30">
        <f t="shared" si="5"/>
        <v>52.62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91</v>
      </c>
      <c r="B42" s="5"/>
      <c r="C42" s="5"/>
      <c r="D42" s="5"/>
      <c r="E42" s="5"/>
      <c r="F42" s="31">
        <v>1406169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1406169</v>
      </c>
      <c r="U42" s="30">
        <f t="shared" si="5"/>
        <v>100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57924433.12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26318171.1</v>
      </c>
      <c r="U44" s="30">
        <f aca="true" t="shared" si="7" ref="U44:U80">ROUND(T44/F44*100,2)</f>
        <v>45.44</v>
      </c>
      <c r="V44" s="6">
        <v>0</v>
      </c>
      <c r="W44" s="7">
        <v>0</v>
      </c>
      <c r="X44" s="6">
        <v>0</v>
      </c>
    </row>
    <row r="45" spans="1:24" ht="38.25">
      <c r="A45" s="29" t="s">
        <v>3</v>
      </c>
      <c r="B45" s="5"/>
      <c r="C45" s="5"/>
      <c r="D45" s="5"/>
      <c r="E45" s="5"/>
      <c r="F45" s="32">
        <f>F46+F47</f>
        <v>17658031</v>
      </c>
      <c r="G45" s="32">
        <f aca="true" t="shared" si="8" ref="G45:T45">G46+G47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9131626.27</v>
      </c>
      <c r="U45" s="53">
        <f t="shared" si="7"/>
        <v>51.71</v>
      </c>
      <c r="V45" s="6">
        <v>0</v>
      </c>
      <c r="W45" s="7">
        <v>0</v>
      </c>
      <c r="X45" s="6">
        <v>0</v>
      </c>
    </row>
    <row r="46" spans="1:24" ht="51" outlineLevel="1">
      <c r="A46" s="11" t="s">
        <v>49</v>
      </c>
      <c r="B46" s="5"/>
      <c r="C46" s="5"/>
      <c r="D46" s="5"/>
      <c r="E46" s="5"/>
      <c r="F46" s="31">
        <v>17497314.5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8997109.77</v>
      </c>
      <c r="U46" s="30">
        <f t="shared" si="7"/>
        <v>51.42</v>
      </c>
      <c r="V46" s="6">
        <v>0</v>
      </c>
      <c r="W46" s="7">
        <v>0</v>
      </c>
      <c r="X46" s="6">
        <v>0</v>
      </c>
    </row>
    <row r="47" spans="1:24" ht="38.25" outlineLevel="1">
      <c r="A47" s="11" t="s">
        <v>88</v>
      </c>
      <c r="B47" s="5"/>
      <c r="C47" s="5"/>
      <c r="D47" s="5"/>
      <c r="E47" s="5"/>
      <c r="F47" s="31">
        <v>160716.5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134516.5</v>
      </c>
      <c r="U47" s="30">
        <f t="shared" si="7"/>
        <v>83.7</v>
      </c>
      <c r="V47" s="6"/>
      <c r="W47" s="7"/>
      <c r="X47" s="6"/>
    </row>
    <row r="48" spans="1:24" ht="15">
      <c r="A48" s="13" t="s">
        <v>4</v>
      </c>
      <c r="B48" s="5"/>
      <c r="C48" s="5"/>
      <c r="D48" s="5"/>
      <c r="E48" s="5"/>
      <c r="F48" s="32">
        <f>SUM(F49:F52)</f>
        <v>280199789.08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108429580.33999999</v>
      </c>
      <c r="U48" s="53">
        <f t="shared" si="7"/>
        <v>38.7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50</v>
      </c>
      <c r="B49" s="5"/>
      <c r="C49" s="5"/>
      <c r="D49" s="5"/>
      <c r="E49" s="5"/>
      <c r="F49" s="31">
        <v>7272574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4172267.14</v>
      </c>
      <c r="U49" s="30">
        <f t="shared" si="7"/>
        <v>57.37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51</v>
      </c>
      <c r="B50" s="5"/>
      <c r="C50" s="5"/>
      <c r="D50" s="5"/>
      <c r="E50" s="5"/>
      <c r="F50" s="31">
        <v>73074200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35132452.48</v>
      </c>
      <c r="U50" s="30">
        <f t="shared" si="7"/>
        <v>48.08</v>
      </c>
      <c r="V50" s="6">
        <v>0</v>
      </c>
      <c r="W50" s="7">
        <v>0</v>
      </c>
      <c r="X50" s="6">
        <v>0</v>
      </c>
    </row>
    <row r="51" spans="1:24" ht="15" outlineLevel="1">
      <c r="A51" s="14" t="s">
        <v>52</v>
      </c>
      <c r="B51" s="5"/>
      <c r="C51" s="5"/>
      <c r="D51" s="5"/>
      <c r="E51" s="5"/>
      <c r="F51" s="31">
        <v>179335858.51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66036233.64</v>
      </c>
      <c r="U51" s="30">
        <f t="shared" si="7"/>
        <v>36.82</v>
      </c>
      <c r="V51" s="6">
        <v>0</v>
      </c>
      <c r="W51" s="7">
        <v>0</v>
      </c>
      <c r="X51" s="6">
        <v>0</v>
      </c>
    </row>
    <row r="52" spans="1:24" ht="25.5" outlineLevel="1">
      <c r="A52" s="14" t="s">
        <v>53</v>
      </c>
      <c r="B52" s="5"/>
      <c r="C52" s="5"/>
      <c r="D52" s="5"/>
      <c r="E52" s="5"/>
      <c r="F52" s="31">
        <v>20517156.57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3088627.08</v>
      </c>
      <c r="U52" s="30">
        <f t="shared" si="7"/>
        <v>15.05</v>
      </c>
      <c r="V52" s="6">
        <v>0</v>
      </c>
      <c r="W52" s="7">
        <v>0</v>
      </c>
      <c r="X52" s="6">
        <v>0</v>
      </c>
    </row>
    <row r="53" spans="1:24" ht="25.5">
      <c r="A53" s="29" t="s">
        <v>73</v>
      </c>
      <c r="B53" s="5"/>
      <c r="C53" s="5"/>
      <c r="D53" s="5"/>
      <c r="E53" s="5"/>
      <c r="F53" s="32">
        <f>SUM(F54:F57)</f>
        <v>184596394.06000003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49492929.150000006</v>
      </c>
      <c r="U53" s="53">
        <f t="shared" si="7"/>
        <v>26.81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54</v>
      </c>
      <c r="B54" s="5"/>
      <c r="C54" s="5"/>
      <c r="D54" s="5"/>
      <c r="E54" s="5"/>
      <c r="F54" s="31">
        <v>18457070.4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8262382.21</v>
      </c>
      <c r="U54" s="30">
        <f t="shared" si="7"/>
        <v>44.77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55</v>
      </c>
      <c r="B55" s="5"/>
      <c r="C55" s="5"/>
      <c r="D55" s="5"/>
      <c r="E55" s="5"/>
      <c r="F55" s="31">
        <v>23681800.3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3440575.25</v>
      </c>
      <c r="U55" s="30">
        <f t="shared" si="7"/>
        <v>14.53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56</v>
      </c>
      <c r="B56" s="5"/>
      <c r="C56" s="5"/>
      <c r="D56" s="5"/>
      <c r="E56" s="5"/>
      <c r="F56" s="31">
        <v>101422588.84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15901922.75</v>
      </c>
      <c r="U56" s="30">
        <f t="shared" si="7"/>
        <v>15.68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57</v>
      </c>
      <c r="B57" s="5"/>
      <c r="C57" s="5"/>
      <c r="D57" s="5"/>
      <c r="E57" s="5"/>
      <c r="F57" s="31">
        <v>41034934.52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21888048.94</v>
      </c>
      <c r="U57" s="30">
        <f t="shared" si="7"/>
        <v>53.34</v>
      </c>
      <c r="V57" s="6">
        <v>0</v>
      </c>
      <c r="W57" s="7">
        <v>0</v>
      </c>
      <c r="X57" s="6">
        <v>0</v>
      </c>
    </row>
    <row r="58" spans="1:24" ht="15">
      <c r="A58" s="4" t="s">
        <v>5</v>
      </c>
      <c r="B58" s="5"/>
      <c r="C58" s="5"/>
      <c r="D58" s="5"/>
      <c r="E58" s="5"/>
      <c r="F58" s="32">
        <f>F59</f>
        <v>4720370</v>
      </c>
      <c r="G58" s="32">
        <f aca="true" t="shared" si="9" ref="G58:T58">G59</f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2611631.13</v>
      </c>
      <c r="U58" s="53">
        <f t="shared" si="7"/>
        <v>55.33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58</v>
      </c>
      <c r="B59" s="5"/>
      <c r="C59" s="5"/>
      <c r="D59" s="5"/>
      <c r="E59" s="5"/>
      <c r="F59" s="31">
        <v>4720370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2611631.13</v>
      </c>
      <c r="U59" s="30">
        <f t="shared" si="7"/>
        <v>55.33</v>
      </c>
      <c r="V59" s="6">
        <v>0</v>
      </c>
      <c r="W59" s="7">
        <v>0</v>
      </c>
      <c r="X59" s="6">
        <v>0</v>
      </c>
    </row>
    <row r="60" spans="1:24" ht="15">
      <c r="A60" s="4" t="s">
        <v>6</v>
      </c>
      <c r="B60" s="5"/>
      <c r="C60" s="5"/>
      <c r="D60" s="5"/>
      <c r="E60" s="5"/>
      <c r="F60" s="32">
        <f>SUM(F61:F65)</f>
        <v>1382716516.86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793224724.47</v>
      </c>
      <c r="U60" s="53">
        <f t="shared" si="7"/>
        <v>57.37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59</v>
      </c>
      <c r="B61" s="5"/>
      <c r="C61" s="5"/>
      <c r="D61" s="5"/>
      <c r="E61" s="5"/>
      <c r="F61" s="31">
        <v>617245465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344541548.45</v>
      </c>
      <c r="U61" s="30">
        <f t="shared" si="7"/>
        <v>55.82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60</v>
      </c>
      <c r="B62" s="5"/>
      <c r="C62" s="5"/>
      <c r="D62" s="5"/>
      <c r="E62" s="5"/>
      <c r="F62" s="31">
        <v>483934023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287977109.61</v>
      </c>
      <c r="U62" s="30">
        <f t="shared" si="7"/>
        <v>59.51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89</v>
      </c>
      <c r="B63" s="5"/>
      <c r="C63" s="5"/>
      <c r="D63" s="5"/>
      <c r="E63" s="5"/>
      <c r="F63" s="31">
        <v>185318404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110405718.68</v>
      </c>
      <c r="U63" s="30">
        <f t="shared" si="7"/>
        <v>59.58</v>
      </c>
      <c r="V63" s="6"/>
      <c r="W63" s="7"/>
      <c r="X63" s="6"/>
    </row>
    <row r="64" spans="1:24" ht="15" outlineLevel="1">
      <c r="A64" s="11" t="s">
        <v>83</v>
      </c>
      <c r="B64" s="5"/>
      <c r="C64" s="5"/>
      <c r="D64" s="5"/>
      <c r="E64" s="5"/>
      <c r="F64" s="31">
        <v>31679961.86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19424384.21</v>
      </c>
      <c r="U64" s="30">
        <f t="shared" si="7"/>
        <v>61.31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61</v>
      </c>
      <c r="B65" s="5"/>
      <c r="C65" s="5"/>
      <c r="D65" s="5"/>
      <c r="E65" s="5"/>
      <c r="F65" s="31">
        <v>64538663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30875963.52</v>
      </c>
      <c r="U65" s="30">
        <f t="shared" si="7"/>
        <v>47.84</v>
      </c>
      <c r="V65" s="6">
        <v>0</v>
      </c>
      <c r="W65" s="7">
        <v>0</v>
      </c>
      <c r="X65" s="6">
        <v>0</v>
      </c>
    </row>
    <row r="66" spans="1:24" ht="15">
      <c r="A66" s="4" t="s">
        <v>7</v>
      </c>
      <c r="B66" s="5"/>
      <c r="C66" s="5"/>
      <c r="D66" s="5"/>
      <c r="E66" s="5"/>
      <c r="F66" s="32">
        <f>F67+F68</f>
        <v>193484034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111765681.68</v>
      </c>
      <c r="U66" s="53">
        <f t="shared" si="7"/>
        <v>57.76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62</v>
      </c>
      <c r="B67" s="5"/>
      <c r="C67" s="5"/>
      <c r="D67" s="5"/>
      <c r="E67" s="5"/>
      <c r="F67" s="31">
        <v>139784452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80669168.36</v>
      </c>
      <c r="U67" s="30">
        <f t="shared" si="7"/>
        <v>57.71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77</v>
      </c>
      <c r="B68" s="5"/>
      <c r="C68" s="5"/>
      <c r="D68" s="5"/>
      <c r="E68" s="5"/>
      <c r="F68" s="31">
        <v>53699582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31096513.32</v>
      </c>
      <c r="U68" s="30">
        <f t="shared" si="7"/>
        <v>57.91</v>
      </c>
      <c r="V68" s="6"/>
      <c r="W68" s="7"/>
      <c r="X68" s="6"/>
    </row>
    <row r="69" spans="1:24" ht="15">
      <c r="A69" s="4" t="s">
        <v>8</v>
      </c>
      <c r="B69" s="5"/>
      <c r="C69" s="5"/>
      <c r="D69" s="5"/>
      <c r="E69" s="5"/>
      <c r="F69" s="32">
        <f>SUM(F70:F74)</f>
        <v>141722154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74406982.42999999</v>
      </c>
      <c r="U69" s="53">
        <f t="shared" si="7"/>
        <v>52.5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63</v>
      </c>
      <c r="B70" s="5"/>
      <c r="C70" s="5"/>
      <c r="D70" s="5"/>
      <c r="E70" s="5"/>
      <c r="F70" s="31">
        <v>4113000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2224151.25</v>
      </c>
      <c r="U70" s="30">
        <f t="shared" si="7"/>
        <v>54.08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64</v>
      </c>
      <c r="B71" s="5"/>
      <c r="C71" s="5"/>
      <c r="D71" s="5"/>
      <c r="E71" s="5"/>
      <c r="F71" s="31">
        <v>69291520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31844070.52</v>
      </c>
      <c r="U71" s="30">
        <f t="shared" si="7"/>
        <v>45.96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65</v>
      </c>
      <c r="B72" s="5"/>
      <c r="C72" s="5"/>
      <c r="D72" s="5"/>
      <c r="E72" s="5"/>
      <c r="F72" s="31">
        <v>12806540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9620363.24</v>
      </c>
      <c r="U72" s="30">
        <f t="shared" si="7"/>
        <v>75.12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66</v>
      </c>
      <c r="B73" s="5"/>
      <c r="C73" s="5"/>
      <c r="D73" s="5"/>
      <c r="E73" s="5"/>
      <c r="F73" s="31">
        <v>19779300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10830899.98</v>
      </c>
      <c r="U73" s="30">
        <f t="shared" si="7"/>
        <v>54.76</v>
      </c>
      <c r="V73" s="6">
        <v>0</v>
      </c>
      <c r="W73" s="7">
        <v>0</v>
      </c>
      <c r="X73" s="6">
        <v>0</v>
      </c>
    </row>
    <row r="74" spans="1:24" ht="25.5" outlineLevel="1">
      <c r="A74" s="11" t="s">
        <v>67</v>
      </c>
      <c r="B74" s="5"/>
      <c r="C74" s="5"/>
      <c r="D74" s="5"/>
      <c r="E74" s="5"/>
      <c r="F74" s="31">
        <v>35731794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19887497.44</v>
      </c>
      <c r="U74" s="30">
        <f t="shared" si="7"/>
        <v>55.66</v>
      </c>
      <c r="V74" s="6">
        <v>0</v>
      </c>
      <c r="W74" s="7">
        <v>0</v>
      </c>
      <c r="X74" s="6">
        <v>0</v>
      </c>
    </row>
    <row r="75" spans="1:24" ht="15">
      <c r="A75" s="4" t="s">
        <v>9</v>
      </c>
      <c r="B75" s="5"/>
      <c r="C75" s="5"/>
      <c r="D75" s="5"/>
      <c r="E75" s="5"/>
      <c r="F75" s="32">
        <f>SUM(F76:F78)</f>
        <v>240010017.94</v>
      </c>
      <c r="G75" s="32">
        <f aca="true" t="shared" si="10" ref="G75:T75">SUM(G76:G78)</f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126566673.92</v>
      </c>
      <c r="U75" s="53">
        <f t="shared" si="7"/>
        <v>52.73</v>
      </c>
      <c r="V75" s="6">
        <v>0</v>
      </c>
      <c r="W75" s="7">
        <v>0</v>
      </c>
      <c r="X75" s="6">
        <v>0</v>
      </c>
    </row>
    <row r="76" spans="1:24" ht="15" outlineLevel="1">
      <c r="A76" s="11" t="s">
        <v>68</v>
      </c>
      <c r="B76" s="5"/>
      <c r="C76" s="5"/>
      <c r="D76" s="5"/>
      <c r="E76" s="5"/>
      <c r="F76" s="31">
        <v>180993952.94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92401216.54</v>
      </c>
      <c r="U76" s="30">
        <f t="shared" si="7"/>
        <v>51.05</v>
      </c>
      <c r="V76" s="6">
        <v>0</v>
      </c>
      <c r="W76" s="7">
        <v>0</v>
      </c>
      <c r="X76" s="6">
        <v>0</v>
      </c>
    </row>
    <row r="77" spans="1:24" ht="15" outlineLevel="1">
      <c r="A77" s="11" t="s">
        <v>69</v>
      </c>
      <c r="B77" s="5"/>
      <c r="C77" s="5"/>
      <c r="D77" s="5"/>
      <c r="E77" s="5"/>
      <c r="F77" s="31">
        <v>52490265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30903589.52</v>
      </c>
      <c r="U77" s="30">
        <f t="shared" si="7"/>
        <v>58.87</v>
      </c>
      <c r="V77" s="6">
        <v>0</v>
      </c>
      <c r="W77" s="7">
        <v>0</v>
      </c>
      <c r="X77" s="6">
        <v>0</v>
      </c>
    </row>
    <row r="78" spans="1:24" ht="25.5" outlineLevel="1">
      <c r="A78" s="11" t="s">
        <v>70</v>
      </c>
      <c r="B78" s="5"/>
      <c r="C78" s="5"/>
      <c r="D78" s="5"/>
      <c r="E78" s="5"/>
      <c r="F78" s="31">
        <v>6525800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3261867.86</v>
      </c>
      <c r="U78" s="30">
        <f t="shared" si="7"/>
        <v>49.98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3200000</v>
      </c>
      <c r="G79" s="32">
        <f aca="true" t="shared" si="11" ref="G79:T79">G80</f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si="11"/>
        <v>0</v>
      </c>
      <c r="O79" s="32">
        <f t="shared" si="11"/>
        <v>0</v>
      </c>
      <c r="P79" s="32">
        <f t="shared" si="11"/>
        <v>0</v>
      </c>
      <c r="Q79" s="32">
        <f t="shared" si="11"/>
        <v>0</v>
      </c>
      <c r="R79" s="32">
        <f t="shared" si="11"/>
        <v>0</v>
      </c>
      <c r="S79" s="32">
        <f t="shared" si="11"/>
        <v>0</v>
      </c>
      <c r="T79" s="32">
        <f t="shared" si="11"/>
        <v>0</v>
      </c>
      <c r="U79" s="53">
        <f t="shared" si="7"/>
        <v>0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3200000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>
        <f t="shared" si="7"/>
        <v>0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2" ref="F81:T81">F8-F34</f>
        <v>-69358084.03000021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31719495.789999723</v>
      </c>
      <c r="U81" s="20" t="s">
        <v>87</v>
      </c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69358084.02999973</v>
      </c>
      <c r="G82" s="33">
        <f aca="true" t="shared" si="13" ref="G82:T82">SUM(G83,G91,G89,G88)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33">
        <f t="shared" si="13"/>
        <v>0</v>
      </c>
      <c r="O82" s="33">
        <f t="shared" si="13"/>
        <v>0</v>
      </c>
      <c r="P82" s="33">
        <f t="shared" si="13"/>
        <v>0</v>
      </c>
      <c r="Q82" s="33">
        <f t="shared" si="13"/>
        <v>0</v>
      </c>
      <c r="R82" s="33">
        <f t="shared" si="13"/>
        <v>0</v>
      </c>
      <c r="S82" s="33">
        <f t="shared" si="13"/>
        <v>0</v>
      </c>
      <c r="T82" s="33">
        <f t="shared" si="13"/>
        <v>-31719495.79000023</v>
      </c>
      <c r="U82" s="20" t="s">
        <v>87</v>
      </c>
      <c r="V82" s="1"/>
      <c r="W82" s="1"/>
      <c r="X82" s="1"/>
    </row>
    <row r="83" spans="1:24" ht="26.25">
      <c r="A83" s="22" t="s">
        <v>34</v>
      </c>
      <c r="B83" s="22"/>
      <c r="C83" s="22"/>
      <c r="D83" s="22"/>
      <c r="E83" s="22"/>
      <c r="F83" s="34">
        <f>SUM(F84-F85)</f>
        <v>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 t="s">
        <v>87</v>
      </c>
      <c r="V83" s="8"/>
      <c r="W83" s="8"/>
      <c r="X83" s="8"/>
    </row>
    <row r="84" spans="1:21" ht="39">
      <c r="A84" s="26" t="s">
        <v>35</v>
      </c>
      <c r="B84" s="27"/>
      <c r="C84" s="27"/>
      <c r="D84" s="27"/>
      <c r="E84" s="27"/>
      <c r="F84" s="35">
        <v>29050000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 t="s">
        <v>87</v>
      </c>
    </row>
    <row r="85" spans="1:21" ht="39">
      <c r="A85" s="26" t="s">
        <v>36</v>
      </c>
      <c r="B85" s="27"/>
      <c r="C85" s="27"/>
      <c r="D85" s="27"/>
      <c r="E85" s="27"/>
      <c r="F85" s="35">
        <v>29050000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 t="s">
        <v>87</v>
      </c>
    </row>
    <row r="86" spans="1:21" ht="33.75" customHeight="1">
      <c r="A86" s="26" t="s">
        <v>86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87</v>
      </c>
    </row>
    <row r="87" spans="1:21" ht="41.25" customHeight="1">
      <c r="A87" s="26" t="s">
        <v>85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87</v>
      </c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87</v>
      </c>
    </row>
    <row r="89" spans="1:21" ht="26.25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4" ref="G89:S89">G90</f>
        <v>0</v>
      </c>
      <c r="H89" s="35">
        <f t="shared" si="14"/>
        <v>0</v>
      </c>
      <c r="I89" s="35">
        <f t="shared" si="14"/>
        <v>0</v>
      </c>
      <c r="J89" s="35">
        <f t="shared" si="14"/>
        <v>0</v>
      </c>
      <c r="K89" s="35">
        <f t="shared" si="14"/>
        <v>0</v>
      </c>
      <c r="L89" s="35">
        <f t="shared" si="14"/>
        <v>0</v>
      </c>
      <c r="M89" s="35">
        <f t="shared" si="14"/>
        <v>0</v>
      </c>
      <c r="N89" s="35">
        <f t="shared" si="14"/>
        <v>0</v>
      </c>
      <c r="O89" s="35">
        <f t="shared" si="14"/>
        <v>0</v>
      </c>
      <c r="P89" s="35">
        <f t="shared" si="14"/>
        <v>0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>SUM(T90)</f>
        <v>67963899.47</v>
      </c>
      <c r="U89" s="20" t="s">
        <v>87</v>
      </c>
    </row>
    <row r="90" spans="1:21" ht="90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67963899.47</v>
      </c>
      <c r="U90" s="20" t="s">
        <v>87</v>
      </c>
    </row>
    <row r="91" spans="1:21" ht="26.25">
      <c r="A91" s="26" t="s">
        <v>37</v>
      </c>
      <c r="B91" s="27"/>
      <c r="C91" s="27"/>
      <c r="D91" s="27"/>
      <c r="E91" s="27"/>
      <c r="F91" s="35">
        <f>SUM(F93,F95)</f>
        <v>69358084.02999973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-99683395.26000023</v>
      </c>
      <c r="U91" s="20" t="s">
        <v>87</v>
      </c>
    </row>
    <row r="92" spans="1:21" ht="15">
      <c r="A92" s="27" t="s">
        <v>38</v>
      </c>
      <c r="B92" s="27"/>
      <c r="C92" s="27"/>
      <c r="D92" s="27"/>
      <c r="E92" s="27"/>
      <c r="F92" s="35">
        <f>F93</f>
        <v>-2553735075.03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-2170136129.51</v>
      </c>
      <c r="U92" s="20" t="s">
        <v>87</v>
      </c>
    </row>
    <row r="93" spans="1:21" ht="26.25">
      <c r="A93" s="26" t="s">
        <v>39</v>
      </c>
      <c r="B93" s="27"/>
      <c r="C93" s="27"/>
      <c r="D93" s="27"/>
      <c r="E93" s="27"/>
      <c r="F93" s="35">
        <v>-2553735075.03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-2170136129.51</v>
      </c>
      <c r="U93" s="20" t="s">
        <v>87</v>
      </c>
    </row>
    <row r="94" spans="1:21" ht="15">
      <c r="A94" s="26" t="s">
        <v>40</v>
      </c>
      <c r="B94" s="27"/>
      <c r="C94" s="27"/>
      <c r="D94" s="27"/>
      <c r="E94" s="27"/>
      <c r="F94" s="35">
        <f>F95</f>
        <v>2623093159.06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2070452734.25</v>
      </c>
      <c r="U94" s="20" t="s">
        <v>87</v>
      </c>
    </row>
    <row r="95" spans="1:21" ht="26.25">
      <c r="A95" s="26" t="s">
        <v>41</v>
      </c>
      <c r="B95" s="27"/>
      <c r="C95" s="27"/>
      <c r="D95" s="27"/>
      <c r="E95" s="27"/>
      <c r="F95" s="35">
        <v>2623093159.06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2070452734.25</v>
      </c>
      <c r="U95" s="20" t="s">
        <v>87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2019-08-13T02:52:33Z</dcterms:modified>
  <cp:category/>
  <cp:version/>
  <cp:contentType/>
  <cp:contentStatus/>
</cp:coreProperties>
</file>