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9 год\01.07.2019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1" l="1"/>
  <c r="D77" i="1"/>
  <c r="C77" i="1"/>
  <c r="C80" i="1"/>
  <c r="D19" i="1"/>
  <c r="E63" i="1" l="1"/>
  <c r="D40" i="1"/>
  <c r="E41" i="1"/>
  <c r="E52" i="1"/>
  <c r="D27" i="1" l="1"/>
  <c r="C27" i="1"/>
  <c r="D25" i="1"/>
  <c r="C25" i="1"/>
  <c r="D37" i="1" l="1"/>
  <c r="C19" i="1"/>
  <c r="E35" i="1"/>
  <c r="E17" i="1"/>
  <c r="D10" i="1"/>
  <c r="C10" i="1"/>
  <c r="D101" i="1"/>
  <c r="C101" i="1"/>
  <c r="D68" i="1"/>
  <c r="C68" i="1"/>
  <c r="E72" i="1"/>
  <c r="E69" i="1"/>
  <c r="E70" i="1"/>
  <c r="E71" i="1"/>
  <c r="E76" i="1"/>
  <c r="E81" i="1"/>
  <c r="D80" i="1"/>
  <c r="E83" i="1"/>
  <c r="E84" i="1"/>
  <c r="C85" i="1"/>
  <c r="E86" i="1"/>
  <c r="E87" i="1"/>
  <c r="D85" i="1"/>
  <c r="E89" i="1"/>
  <c r="C90" i="1"/>
  <c r="D90" i="1"/>
  <c r="E93" i="1"/>
  <c r="E94" i="1"/>
  <c r="C92" i="1"/>
  <c r="E95" i="1"/>
  <c r="E96" i="1"/>
  <c r="E97" i="1"/>
  <c r="C98" i="1"/>
  <c r="D98" i="1"/>
  <c r="E100" i="1"/>
  <c r="E102" i="1"/>
  <c r="E103" i="1"/>
  <c r="E105" i="1"/>
  <c r="E106" i="1"/>
  <c r="D107" i="1"/>
  <c r="E109" i="1"/>
  <c r="C107" i="1"/>
  <c r="E110" i="1"/>
  <c r="C111" i="1"/>
  <c r="D111" i="1"/>
  <c r="E85" i="1" l="1"/>
  <c r="E98" i="1"/>
  <c r="E101" i="1"/>
  <c r="E90" i="1"/>
  <c r="E80" i="1"/>
  <c r="E107" i="1"/>
  <c r="E77" i="1"/>
  <c r="C113" i="1"/>
  <c r="E68" i="1"/>
  <c r="D92" i="1"/>
  <c r="E92" i="1" s="1"/>
  <c r="E108" i="1"/>
  <c r="E104" i="1"/>
  <c r="E88" i="1"/>
  <c r="E82" i="1"/>
  <c r="E73" i="1"/>
  <c r="E99" i="1"/>
  <c r="E91" i="1"/>
  <c r="E78" i="1"/>
  <c r="D15" i="1"/>
  <c r="D113" i="1" l="1"/>
  <c r="E113" i="1" s="1"/>
  <c r="D33" i="1" l="1"/>
  <c r="C33" i="1"/>
  <c r="D13" i="1" l="1"/>
  <c r="C13" i="1"/>
  <c r="C15" i="1"/>
  <c r="D22" i="1"/>
  <c r="C22" i="1"/>
  <c r="C37" i="1"/>
  <c r="C40" i="1"/>
  <c r="D54" i="1"/>
  <c r="D9" i="1" s="1"/>
  <c r="C54" i="1"/>
  <c r="D58" i="1"/>
  <c r="D57" i="1" s="1"/>
  <c r="C58" i="1"/>
  <c r="C57" i="1" s="1"/>
  <c r="E47" i="1"/>
  <c r="E61" i="1"/>
  <c r="E60" i="1"/>
  <c r="E59" i="1"/>
  <c r="E53" i="1"/>
  <c r="E51" i="1"/>
  <c r="E50" i="1"/>
  <c r="E49" i="1"/>
  <c r="E46" i="1"/>
  <c r="E45" i="1"/>
  <c r="E4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66" i="1" s="1"/>
  <c r="D66" i="1"/>
  <c r="E37" i="1"/>
  <c r="E19" i="1"/>
  <c r="E10" i="1"/>
  <c r="E13" i="1"/>
  <c r="E15" i="1"/>
  <c r="E22" i="1"/>
  <c r="E27" i="1"/>
  <c r="E40" i="1"/>
  <c r="E57" i="1"/>
  <c r="E58" i="1"/>
  <c r="E66" i="1" l="1"/>
  <c r="D114" i="1"/>
  <c r="E9" i="1"/>
  <c r="C114" i="1"/>
</calcChain>
</file>

<file path=xl/sharedStrings.xml><?xml version="1.0" encoding="utf-8"?>
<sst xmlns="http://schemas.openxmlformats.org/spreadsheetml/2006/main" count="150" uniqueCount="149">
  <si>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</si>
  <si>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</si>
  <si>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</si>
  <si>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</si>
  <si>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</si>
  <si>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</si>
  <si>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</si>
  <si>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</si>
  <si>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</si>
  <si>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</si>
  <si>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</si>
  <si>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</si>
  <si>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</si>
  <si>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</si>
  <si>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</si>
  <si>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</si>
  <si>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</si>
  <si>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</si>
  <si>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</si>
  <si>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</si>
  <si>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</si>
  <si>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</si>
  <si>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</si>
  <si>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</si>
  <si>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</si>
  <si>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</si>
  <si>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</si>
  <si>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</si>
  <si>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</si>
  <si>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</si>
  <si>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</si>
  <si>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</si>
  <si>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</si>
  <si>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</si>
  <si>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</si>
  <si>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</si>
  <si>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</si>
  <si>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</si>
  <si>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</si>
  <si>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</si>
  <si>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</si>
  <si>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</si>
  <si>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</si>
  <si>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</si>
  <si>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</si>
  <si>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</si>
  <si>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</si>
  <si>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</si>
  <si>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</si>
  <si>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</si>
  <si>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</si>
  <si>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</si>
  <si>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</si>
  <si>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</si>
  <si>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</si>
  <si>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</si>
  <si>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</si>
  <si>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</si>
  <si>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</si>
  <si>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</si>
  <si>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</si>
  <si>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</si>
  <si>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</si>
  <si>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</si>
  <si>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</si>
  <si>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</si>
  <si>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</si>
  <si>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</si>
  <si>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</si>
  <si>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</si>
  <si>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</si>
  <si>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</si>
  <si>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</si>
  <si>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</si>
  <si>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</si>
  <si>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</si>
  <si>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</si>
  <si>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</si>
  <si>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</si>
  <si>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</si>
  <si>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</si>
  <si>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</si>
  <si>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</si>
  <si>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</si>
  <si>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</si>
  <si>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</si>
  <si>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</si>
  <si>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</si>
  <si>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</si>
  <si>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</si>
  <si>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</si>
  <si>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</si>
  <si>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</si>
  <si>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</si>
  <si>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</si>
  <si>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</si>
  <si>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</si>
  <si>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</si>
  <si>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</si>
  <si>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</si>
  <si>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</si>
  <si>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</si>
  <si>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</si>
  <si>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</si>
  <si>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</si>
  <si>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</si>
  <si>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</si>
  <si>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</si>
  <si>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</si>
  <si>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</si>
  <si>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</si>
  <si>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</si>
  <si>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</si>
  <si>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</si>
  <si>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</si>
  <si>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</si>
  <si>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</si>
  <si>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</si>
  <si>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</si>
  <si>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</si>
  <si>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</si>
  <si>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</si>
  <si>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</si>
  <si>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</si>
  <si>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</si>
  <si>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</si>
  <si>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</si>
  <si>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</si>
  <si>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</si>
  <si>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</si>
  <si>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</si>
  <si>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</si>
  <si>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</si>
  <si>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</si>
  <si>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</si>
  <si>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</si>
  <si>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</si>
  <si>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</si>
  <si>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</si>
  <si>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</si>
  <si>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</si>
  <si>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</si>
  <si>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</si>
  <si>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</si>
  <si>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Денежные взыскания (штрафы) за нарушение законодательства о применении контрльно-кассовой техники при осуществлении наличных денежных расчетов и (или) расчетов с использованием платежных карт </t>
  </si>
  <si>
    <t>по состоянию на 01.07.2019</t>
  </si>
  <si>
    <t>Исполнено   по состоянию на 01.07.2019      (тыс.руб.)</t>
  </si>
  <si>
    <t>0314</t>
  </si>
  <si>
    <t>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</si>
</sst>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tabSelected="1" view="pageBreakPreview" topLeftCell="A7" zoomScaleNormal="100" zoomScaleSheetLayoutView="100" workbookViewId="0">
      <selection activeCell="D109" sqref="D109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137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145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128</v>
      </c>
      <c r="D6" s="5" t="s">
        <v>146</v>
      </c>
      <c r="E6" s="5" t="s">
        <v>129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SUM(C10,C13,C15,C19,C22,C25,C27,C33,C36,C37,C40,C54)</f>
        <v>532564.89</v>
      </c>
      <c r="D9" s="12">
        <f>SUM(D10,D13,D15,D19,D22,D25,D27,D33,D36,D37,D40,D54)</f>
        <v>264737.09000000003</v>
      </c>
      <c r="E9" s="12">
        <f>D9/C9*100</f>
        <v>49.709827848396095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367913.1</v>
      </c>
      <c r="D10" s="12">
        <f>SUM(D11:D12)</f>
        <v>188111.93</v>
      </c>
      <c r="E10" s="12">
        <f>D10/C10*100</f>
        <v>51.129446056691108</v>
      </c>
    </row>
    <row r="11" spans="1:6" x14ac:dyDescent="0.3">
      <c r="A11" s="13">
        <v>10101</v>
      </c>
      <c r="B11" s="13" t="s">
        <v>7</v>
      </c>
      <c r="C11" s="14">
        <v>34846.6</v>
      </c>
      <c r="D11" s="14">
        <v>22779.97</v>
      </c>
      <c r="E11" s="14">
        <f t="shared" ref="E11:E66" si="0">D11/C11*100</f>
        <v>65.372145345600444</v>
      </c>
    </row>
    <row r="12" spans="1:6" x14ac:dyDescent="0.3">
      <c r="A12" s="13">
        <v>10102</v>
      </c>
      <c r="B12" s="13" t="s">
        <v>8</v>
      </c>
      <c r="C12" s="14">
        <v>333066.5</v>
      </c>
      <c r="D12" s="14">
        <v>165331.96</v>
      </c>
      <c r="E12" s="14">
        <f t="shared" si="0"/>
        <v>49.639324279085407</v>
      </c>
    </row>
    <row r="13" spans="1:6" ht="41.4" x14ac:dyDescent="0.3">
      <c r="A13" s="11">
        <v>10300</v>
      </c>
      <c r="B13" s="11" t="s">
        <v>9</v>
      </c>
      <c r="C13" s="12">
        <f>C14</f>
        <v>19543.3</v>
      </c>
      <c r="D13" s="12">
        <f>D14</f>
        <v>10283.76</v>
      </c>
      <c r="E13" s="12">
        <f t="shared" si="0"/>
        <v>52.620386526328723</v>
      </c>
    </row>
    <row r="14" spans="1:6" ht="41.4" x14ac:dyDescent="0.3">
      <c r="A14" s="13">
        <v>10302</v>
      </c>
      <c r="B14" s="13" t="s">
        <v>10</v>
      </c>
      <c r="C14" s="14">
        <v>19543.3</v>
      </c>
      <c r="D14" s="14">
        <v>10283.76</v>
      </c>
      <c r="E14" s="14">
        <f t="shared" si="0"/>
        <v>52.620386526328723</v>
      </c>
    </row>
    <row r="15" spans="1:6" x14ac:dyDescent="0.3">
      <c r="A15" s="11">
        <v>10500</v>
      </c>
      <c r="B15" s="11" t="s">
        <v>11</v>
      </c>
      <c r="C15" s="12">
        <f>C16+C17+C18</f>
        <v>23340.7</v>
      </c>
      <c r="D15" s="12">
        <f>D16+D17+D18</f>
        <v>11921.82</v>
      </c>
      <c r="E15" s="12">
        <f t="shared" si="0"/>
        <v>51.077388424511682</v>
      </c>
    </row>
    <row r="16" spans="1:6" ht="27.6" x14ac:dyDescent="0.3">
      <c r="A16" s="13">
        <v>10502</v>
      </c>
      <c r="B16" s="13" t="s">
        <v>12</v>
      </c>
      <c r="C16" s="14">
        <v>19116.2</v>
      </c>
      <c r="D16" s="14">
        <v>10272.43</v>
      </c>
      <c r="E16" s="14">
        <f t="shared" si="0"/>
        <v>53.736778229982953</v>
      </c>
    </row>
    <row r="17" spans="1:5" x14ac:dyDescent="0.3">
      <c r="A17" s="13">
        <v>10503</v>
      </c>
      <c r="B17" s="13" t="s">
        <v>13</v>
      </c>
      <c r="C17" s="14">
        <v>90.5</v>
      </c>
      <c r="D17" s="14">
        <v>93.65</v>
      </c>
      <c r="E17" s="14">
        <f t="shared" si="0"/>
        <v>103.48066298342542</v>
      </c>
    </row>
    <row r="18" spans="1:5" ht="27.6" x14ac:dyDescent="0.3">
      <c r="A18" s="13">
        <v>10504</v>
      </c>
      <c r="B18" s="13" t="s">
        <v>14</v>
      </c>
      <c r="C18" s="14">
        <v>4134</v>
      </c>
      <c r="D18" s="14">
        <v>1555.74</v>
      </c>
      <c r="E18" s="14">
        <f t="shared" si="0"/>
        <v>37.632801161103046</v>
      </c>
    </row>
    <row r="19" spans="1:5" x14ac:dyDescent="0.3">
      <c r="A19" s="11">
        <v>10600</v>
      </c>
      <c r="B19" s="11" t="s">
        <v>15</v>
      </c>
      <c r="C19" s="12">
        <f>C20+C21</f>
        <v>37523</v>
      </c>
      <c r="D19" s="12">
        <f>D20+D21</f>
        <v>16918.060000000001</v>
      </c>
      <c r="E19" s="12">
        <f t="shared" si="0"/>
        <v>45.087173200437071</v>
      </c>
    </row>
    <row r="20" spans="1:5" x14ac:dyDescent="0.3">
      <c r="A20" s="13">
        <v>10601</v>
      </c>
      <c r="B20" s="13" t="s">
        <v>16</v>
      </c>
      <c r="C20" s="14">
        <v>16882.2</v>
      </c>
      <c r="D20" s="14">
        <v>2301.0700000000002</v>
      </c>
      <c r="E20" s="14">
        <f t="shared" si="0"/>
        <v>13.630154837639644</v>
      </c>
    </row>
    <row r="21" spans="1:5" x14ac:dyDescent="0.3">
      <c r="A21" s="13">
        <v>10606</v>
      </c>
      <c r="B21" s="13" t="s">
        <v>17</v>
      </c>
      <c r="C21" s="14">
        <v>20640.8</v>
      </c>
      <c r="D21" s="14">
        <v>14616.99</v>
      </c>
      <c r="E21" s="14">
        <f t="shared" si="0"/>
        <v>70.81600519359715</v>
      </c>
    </row>
    <row r="22" spans="1:5" x14ac:dyDescent="0.3">
      <c r="A22" s="11">
        <v>10800</v>
      </c>
      <c r="B22" s="11" t="s">
        <v>18</v>
      </c>
      <c r="C22" s="12">
        <f>C23+C24</f>
        <v>7195.4</v>
      </c>
      <c r="D22" s="12">
        <f>D23+D24</f>
        <v>4073.97</v>
      </c>
      <c r="E22" s="12">
        <f t="shared" si="0"/>
        <v>56.61908997415015</v>
      </c>
    </row>
    <row r="23" spans="1:5" ht="41.4" x14ac:dyDescent="0.3">
      <c r="A23" s="13">
        <v>10803</v>
      </c>
      <c r="B23" s="13" t="s">
        <v>19</v>
      </c>
      <c r="C23" s="14">
        <v>6919.4</v>
      </c>
      <c r="D23" s="14">
        <v>3945.97</v>
      </c>
      <c r="E23" s="14">
        <f t="shared" si="0"/>
        <v>57.027632453680951</v>
      </c>
    </row>
    <row r="24" spans="1:5" ht="41.4" x14ac:dyDescent="0.3">
      <c r="A24" s="13">
        <v>10807</v>
      </c>
      <c r="B24" s="13" t="s">
        <v>20</v>
      </c>
      <c r="C24" s="14">
        <v>276</v>
      </c>
      <c r="D24" s="14">
        <v>128</v>
      </c>
      <c r="E24" s="14">
        <f t="shared" si="0"/>
        <v>46.376811594202898</v>
      </c>
    </row>
    <row r="25" spans="1:5" ht="41.4" x14ac:dyDescent="0.3">
      <c r="A25" s="11">
        <v>10900</v>
      </c>
      <c r="B25" s="11" t="s">
        <v>140</v>
      </c>
      <c r="C25" s="12">
        <f>C26</f>
        <v>0</v>
      </c>
      <c r="D25" s="12">
        <f>D26</f>
        <v>0</v>
      </c>
      <c r="E25" s="12">
        <v>0</v>
      </c>
    </row>
    <row r="26" spans="1:5" x14ac:dyDescent="0.3">
      <c r="A26" s="13">
        <v>10904</v>
      </c>
      <c r="B26" s="13" t="s">
        <v>141</v>
      </c>
      <c r="C26" s="14">
        <v>0</v>
      </c>
      <c r="D26" s="14">
        <v>0</v>
      </c>
      <c r="E26" s="14">
        <v>0</v>
      </c>
    </row>
    <row r="27" spans="1:5" ht="55.2" x14ac:dyDescent="0.3">
      <c r="A27" s="11">
        <v>11100</v>
      </c>
      <c r="B27" s="15" t="s">
        <v>21</v>
      </c>
      <c r="C27" s="12">
        <f>C29+C30+C31+C32+C28</f>
        <v>40577.300000000003</v>
      </c>
      <c r="D27" s="12">
        <f>D29+D30+D31+D32+D28</f>
        <v>17311.129999999997</v>
      </c>
      <c r="E27" s="12">
        <f t="shared" si="0"/>
        <v>42.662104181401908</v>
      </c>
    </row>
    <row r="28" spans="1:5" ht="82.8" x14ac:dyDescent="0.3">
      <c r="A28" s="13">
        <v>11101</v>
      </c>
      <c r="B28" s="33" t="s">
        <v>143</v>
      </c>
      <c r="C28" s="14">
        <v>0</v>
      </c>
      <c r="D28" s="14">
        <v>0</v>
      </c>
      <c r="E28" s="14">
        <v>0</v>
      </c>
    </row>
    <row r="29" spans="1:5" ht="96.6" x14ac:dyDescent="0.3">
      <c r="A29" s="13">
        <v>11105</v>
      </c>
      <c r="B29" s="13" t="s">
        <v>22</v>
      </c>
      <c r="C29" s="14">
        <v>32321.9</v>
      </c>
      <c r="D29" s="14">
        <v>13511.3</v>
      </c>
      <c r="E29" s="14">
        <f t="shared" si="0"/>
        <v>41.802307413858713</v>
      </c>
    </row>
    <row r="30" spans="1:5" ht="27.6" x14ac:dyDescent="0.3">
      <c r="A30" s="6">
        <v>11107</v>
      </c>
      <c r="B30" s="13" t="s">
        <v>23</v>
      </c>
      <c r="C30" s="14">
        <v>135</v>
      </c>
      <c r="D30" s="14">
        <v>1063.21</v>
      </c>
      <c r="E30" s="14">
        <f t="shared" si="0"/>
        <v>787.56296296296307</v>
      </c>
    </row>
    <row r="31" spans="1:5" ht="110.4" x14ac:dyDescent="0.3">
      <c r="A31" s="6">
        <v>11108</v>
      </c>
      <c r="B31" s="13" t="s">
        <v>24</v>
      </c>
      <c r="C31" s="14">
        <v>7180.4</v>
      </c>
      <c r="D31" s="14">
        <v>903.8</v>
      </c>
      <c r="E31" s="14">
        <f t="shared" si="0"/>
        <v>12.587042504595845</v>
      </c>
    </row>
    <row r="32" spans="1:5" ht="82.8" x14ac:dyDescent="0.3">
      <c r="A32" s="6">
        <v>11109</v>
      </c>
      <c r="B32" s="13" t="s">
        <v>25</v>
      </c>
      <c r="C32" s="14">
        <v>940</v>
      </c>
      <c r="D32" s="14">
        <v>1832.82</v>
      </c>
      <c r="E32" s="14">
        <f t="shared" si="0"/>
        <v>194.98085106382979</v>
      </c>
    </row>
    <row r="33" spans="1:5" ht="27.6" x14ac:dyDescent="0.3">
      <c r="A33" s="16">
        <v>11200</v>
      </c>
      <c r="B33" s="11" t="s">
        <v>26</v>
      </c>
      <c r="C33" s="12">
        <f>C34+C35</f>
        <v>10665.1</v>
      </c>
      <c r="D33" s="12">
        <f>D34+D35</f>
        <v>2808.9700000000003</v>
      </c>
      <c r="E33" s="12">
        <f t="shared" si="0"/>
        <v>26.337962138189049</v>
      </c>
    </row>
    <row r="34" spans="1:5" ht="27.6" x14ac:dyDescent="0.3">
      <c r="A34" s="6">
        <v>11201</v>
      </c>
      <c r="B34" s="13" t="s">
        <v>27</v>
      </c>
      <c r="C34" s="14">
        <v>10653</v>
      </c>
      <c r="D34" s="14">
        <v>2752.96</v>
      </c>
      <c r="E34" s="14">
        <f t="shared" si="0"/>
        <v>25.842110203698489</v>
      </c>
    </row>
    <row r="35" spans="1:5" x14ac:dyDescent="0.3">
      <c r="A35" s="6">
        <v>11204</v>
      </c>
      <c r="B35" s="13" t="s">
        <v>130</v>
      </c>
      <c r="C35" s="14">
        <v>12.1</v>
      </c>
      <c r="D35" s="14">
        <v>56.01</v>
      </c>
      <c r="E35" s="14">
        <f t="shared" si="0"/>
        <v>462.89256198347107</v>
      </c>
    </row>
    <row r="36" spans="1:5" ht="27.6" x14ac:dyDescent="0.3">
      <c r="A36" s="16">
        <v>11300</v>
      </c>
      <c r="B36" s="11" t="s">
        <v>28</v>
      </c>
      <c r="C36" s="12">
        <v>810.59</v>
      </c>
      <c r="D36" s="12">
        <v>896.13</v>
      </c>
      <c r="E36" s="12">
        <f t="shared" si="0"/>
        <v>110.55280721449807</v>
      </c>
    </row>
    <row r="37" spans="1:5" ht="27.6" x14ac:dyDescent="0.3">
      <c r="A37" s="16">
        <v>11400</v>
      </c>
      <c r="B37" s="11" t="s">
        <v>29</v>
      </c>
      <c r="C37" s="12">
        <f>C38+C39</f>
        <v>18461.5</v>
      </c>
      <c r="D37" s="12">
        <f>D38+D39</f>
        <v>9091.58</v>
      </c>
      <c r="E37" s="12">
        <f t="shared" si="0"/>
        <v>49.24616092950194</v>
      </c>
    </row>
    <row r="38" spans="1:5" x14ac:dyDescent="0.3">
      <c r="A38" s="6">
        <v>11401</v>
      </c>
      <c r="B38" s="13" t="s">
        <v>30</v>
      </c>
      <c r="C38" s="14">
        <v>18000</v>
      </c>
      <c r="D38" s="14">
        <v>8315.2199999999993</v>
      </c>
      <c r="E38" s="14">
        <f t="shared" si="0"/>
        <v>46.195666666666661</v>
      </c>
    </row>
    <row r="39" spans="1:5" ht="82.8" x14ac:dyDescent="0.3">
      <c r="A39" s="6">
        <v>11402</v>
      </c>
      <c r="B39" s="13" t="s">
        <v>31</v>
      </c>
      <c r="C39" s="14">
        <v>461.5</v>
      </c>
      <c r="D39" s="14">
        <v>776.36</v>
      </c>
      <c r="E39" s="14">
        <f t="shared" si="0"/>
        <v>168.22535211267606</v>
      </c>
    </row>
    <row r="40" spans="1:5" ht="27.6" x14ac:dyDescent="0.3">
      <c r="A40" s="16">
        <v>11600</v>
      </c>
      <c r="B40" s="11" t="s">
        <v>32</v>
      </c>
      <c r="C40" s="12">
        <f>C41+C43+C45+C46+C47+C48+C49+C50+C51+C52+C53</f>
        <v>6534.9</v>
      </c>
      <c r="D40" s="12">
        <f>D41+D43+D44+D45+D46+D47+D48+D49+D50+D51+D52+D53+D42</f>
        <v>3374.34</v>
      </c>
      <c r="E40" s="12">
        <f t="shared" si="0"/>
        <v>51.635679199375659</v>
      </c>
    </row>
    <row r="41" spans="1:5" ht="69" x14ac:dyDescent="0.3">
      <c r="A41" s="6">
        <v>11603</v>
      </c>
      <c r="B41" s="13" t="s">
        <v>33</v>
      </c>
      <c r="C41" s="14">
        <v>15</v>
      </c>
      <c r="D41" s="14">
        <v>7.1</v>
      </c>
      <c r="E41" s="14">
        <f t="shared" si="0"/>
        <v>47.333333333333336</v>
      </c>
    </row>
    <row r="42" spans="1:5" ht="69" x14ac:dyDescent="0.3">
      <c r="A42" s="6">
        <v>116060</v>
      </c>
      <c r="B42" s="13" t="s">
        <v>144</v>
      </c>
      <c r="C42" s="14">
        <v>0</v>
      </c>
      <c r="D42" s="14">
        <v>0</v>
      </c>
      <c r="E42" s="14">
        <v>0</v>
      </c>
    </row>
    <row r="43" spans="1:5" ht="69" x14ac:dyDescent="0.3">
      <c r="A43" s="6">
        <v>11608</v>
      </c>
      <c r="B43" s="13" t="s">
        <v>34</v>
      </c>
      <c r="C43" s="14">
        <v>280</v>
      </c>
      <c r="D43" s="14">
        <v>134.09</v>
      </c>
      <c r="E43" s="14">
        <f t="shared" si="0"/>
        <v>47.88928571428572</v>
      </c>
    </row>
    <row r="44" spans="1:5" ht="27.6" x14ac:dyDescent="0.3">
      <c r="A44" s="6">
        <v>11618</v>
      </c>
      <c r="B44" s="13" t="s">
        <v>136</v>
      </c>
      <c r="C44" s="14">
        <v>0</v>
      </c>
      <c r="D44" s="14">
        <v>0</v>
      </c>
      <c r="E44" s="14">
        <v>0</v>
      </c>
    </row>
    <row r="45" spans="1:5" ht="27.6" x14ac:dyDescent="0.3">
      <c r="A45" s="6">
        <v>11625</v>
      </c>
      <c r="B45" s="13" t="s">
        <v>35</v>
      </c>
      <c r="C45" s="14">
        <v>30</v>
      </c>
      <c r="D45" s="14">
        <v>136.9</v>
      </c>
      <c r="E45" s="14">
        <f t="shared" si="0"/>
        <v>456.33333333333337</v>
      </c>
    </row>
    <row r="46" spans="1:5" ht="69" x14ac:dyDescent="0.3">
      <c r="A46" s="6">
        <v>11628</v>
      </c>
      <c r="B46" s="13" t="s">
        <v>36</v>
      </c>
      <c r="C46" s="14">
        <v>449.9</v>
      </c>
      <c r="D46" s="14">
        <v>130.36000000000001</v>
      </c>
      <c r="E46" s="14">
        <f t="shared" si="0"/>
        <v>28.97532785063348</v>
      </c>
    </row>
    <row r="47" spans="1:5" ht="27.6" x14ac:dyDescent="0.3">
      <c r="A47" s="6">
        <v>11630</v>
      </c>
      <c r="B47" s="13" t="s">
        <v>37</v>
      </c>
      <c r="C47" s="14">
        <v>570</v>
      </c>
      <c r="D47" s="14">
        <v>691.52</v>
      </c>
      <c r="E47" s="14">
        <f t="shared" si="0"/>
        <v>121.31929824561402</v>
      </c>
    </row>
    <row r="48" spans="1:5" ht="55.2" x14ac:dyDescent="0.3">
      <c r="A48" s="6">
        <v>11632</v>
      </c>
      <c r="B48" s="13" t="s">
        <v>38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11633</v>
      </c>
      <c r="B49" s="13" t="s">
        <v>39</v>
      </c>
      <c r="C49" s="14">
        <v>208</v>
      </c>
      <c r="D49" s="14">
        <v>15.01</v>
      </c>
      <c r="E49" s="14">
        <f t="shared" si="0"/>
        <v>7.2163461538461533</v>
      </c>
    </row>
    <row r="50" spans="1:5" ht="82.8" x14ac:dyDescent="0.3">
      <c r="A50" s="6">
        <v>11637</v>
      </c>
      <c r="B50" s="13" t="s">
        <v>40</v>
      </c>
      <c r="C50" s="14">
        <v>62</v>
      </c>
      <c r="D50" s="14">
        <v>60.63</v>
      </c>
      <c r="E50" s="14">
        <f t="shared" si="0"/>
        <v>97.790322580645167</v>
      </c>
    </row>
    <row r="51" spans="1:5" ht="82.8" x14ac:dyDescent="0.3">
      <c r="A51" s="6">
        <v>11643</v>
      </c>
      <c r="B51" s="13" t="s">
        <v>41</v>
      </c>
      <c r="C51" s="14">
        <v>500</v>
      </c>
      <c r="D51" s="14">
        <v>266.17</v>
      </c>
      <c r="E51" s="14">
        <f t="shared" si="0"/>
        <v>53.234000000000002</v>
      </c>
    </row>
    <row r="52" spans="1:5" ht="55.2" x14ac:dyDescent="0.3">
      <c r="A52" s="6">
        <v>11651</v>
      </c>
      <c r="B52" s="13" t="s">
        <v>42</v>
      </c>
      <c r="C52" s="14">
        <v>80</v>
      </c>
      <c r="D52" s="14">
        <v>74.31</v>
      </c>
      <c r="E52" s="14">
        <f t="shared" si="0"/>
        <v>92.887500000000003</v>
      </c>
    </row>
    <row r="53" spans="1:5" ht="41.4" x14ac:dyDescent="0.3">
      <c r="A53" s="6">
        <v>11690</v>
      </c>
      <c r="B53" s="13" t="s">
        <v>43</v>
      </c>
      <c r="C53" s="14">
        <v>4340</v>
      </c>
      <c r="D53" s="14">
        <v>1858.25</v>
      </c>
      <c r="E53" s="14">
        <f t="shared" si="0"/>
        <v>42.816820276497694</v>
      </c>
    </row>
    <row r="54" spans="1:5" x14ac:dyDescent="0.3">
      <c r="A54" s="16">
        <v>11700</v>
      </c>
      <c r="B54" s="11" t="s">
        <v>44</v>
      </c>
      <c r="C54" s="12">
        <f>C55+C56</f>
        <v>0</v>
      </c>
      <c r="D54" s="12">
        <f>D55+D56</f>
        <v>-54.6</v>
      </c>
      <c r="E54" s="12">
        <v>0</v>
      </c>
    </row>
    <row r="55" spans="1:5" x14ac:dyDescent="0.3">
      <c r="A55" s="6">
        <v>11701</v>
      </c>
      <c r="B55" s="13" t="s">
        <v>45</v>
      </c>
      <c r="C55" s="14">
        <v>0</v>
      </c>
      <c r="D55" s="14">
        <v>-62.1</v>
      </c>
      <c r="E55" s="14">
        <v>0</v>
      </c>
    </row>
    <row r="56" spans="1:5" x14ac:dyDescent="0.3">
      <c r="A56" s="6">
        <v>11705</v>
      </c>
      <c r="B56" s="13" t="s">
        <v>44</v>
      </c>
      <c r="C56" s="14">
        <v>0</v>
      </c>
      <c r="D56" s="14">
        <v>7.5</v>
      </c>
      <c r="E56" s="14">
        <v>0</v>
      </c>
    </row>
    <row r="57" spans="1:5" x14ac:dyDescent="0.3">
      <c r="A57" s="16">
        <v>20000</v>
      </c>
      <c r="B57" s="11" t="s">
        <v>46</v>
      </c>
      <c r="C57" s="12">
        <f>C58+C63+C65+C64</f>
        <v>1965757.6299999997</v>
      </c>
      <c r="D57" s="12">
        <f>D58+D63+D65+D64</f>
        <v>904504.66999999993</v>
      </c>
      <c r="E57" s="12">
        <f t="shared" si="0"/>
        <v>46.013031118185211</v>
      </c>
    </row>
    <row r="58" spans="1:5" ht="27.6" x14ac:dyDescent="0.3">
      <c r="A58" s="6">
        <v>20200</v>
      </c>
      <c r="B58" s="13" t="s">
        <v>47</v>
      </c>
      <c r="C58" s="14">
        <f>C59+C60+C61+C62</f>
        <v>1975252.7199999997</v>
      </c>
      <c r="D58" s="14">
        <f>D59+D60+D61+D62</f>
        <v>914654</v>
      </c>
      <c r="E58" s="14">
        <f t="shared" si="0"/>
        <v>46.305669686661673</v>
      </c>
    </row>
    <row r="59" spans="1:5" ht="27.6" x14ac:dyDescent="0.3">
      <c r="A59" s="6">
        <v>20210</v>
      </c>
      <c r="B59" s="13" t="s">
        <v>48</v>
      </c>
      <c r="C59" s="14">
        <v>658165.30000000005</v>
      </c>
      <c r="D59" s="14">
        <v>348277.3</v>
      </c>
      <c r="E59" s="14">
        <f t="shared" si="0"/>
        <v>52.916387418175944</v>
      </c>
    </row>
    <row r="60" spans="1:5" ht="41.4" x14ac:dyDescent="0.3">
      <c r="A60" s="6">
        <v>20220</v>
      </c>
      <c r="B60" s="13" t="s">
        <v>49</v>
      </c>
      <c r="C60" s="14">
        <v>403829.1</v>
      </c>
      <c r="D60" s="14">
        <v>95783.05</v>
      </c>
      <c r="E60" s="14">
        <f t="shared" si="0"/>
        <v>23.718709226254376</v>
      </c>
    </row>
    <row r="61" spans="1:5" ht="27.6" x14ac:dyDescent="0.3">
      <c r="A61" s="6">
        <v>20230</v>
      </c>
      <c r="B61" s="13" t="s">
        <v>50</v>
      </c>
      <c r="C61" s="14">
        <v>913258.32</v>
      </c>
      <c r="D61" s="14">
        <v>470593.65</v>
      </c>
      <c r="E61" s="14">
        <f t="shared" si="0"/>
        <v>51.529084344941964</v>
      </c>
    </row>
    <row r="62" spans="1:5" x14ac:dyDescent="0.3">
      <c r="A62" s="6">
        <v>20240</v>
      </c>
      <c r="B62" s="13" t="s">
        <v>51</v>
      </c>
      <c r="C62" s="14">
        <v>0</v>
      </c>
      <c r="D62" s="14">
        <v>0</v>
      </c>
      <c r="E62" s="14">
        <v>0</v>
      </c>
    </row>
    <row r="63" spans="1:5" x14ac:dyDescent="0.3">
      <c r="A63" s="6">
        <v>20700</v>
      </c>
      <c r="B63" s="13" t="s">
        <v>52</v>
      </c>
      <c r="C63" s="14">
        <v>628.09</v>
      </c>
      <c r="D63" s="14">
        <v>0</v>
      </c>
      <c r="E63" s="14">
        <f t="shared" si="0"/>
        <v>0</v>
      </c>
    </row>
    <row r="64" spans="1:5" ht="82.8" x14ac:dyDescent="0.3">
      <c r="A64" s="6">
        <v>21800</v>
      </c>
      <c r="B64" s="13" t="s">
        <v>142</v>
      </c>
      <c r="C64" s="14">
        <v>1978.67</v>
      </c>
      <c r="D64" s="14">
        <v>2285.3200000000002</v>
      </c>
      <c r="E64" s="14">
        <v>0</v>
      </c>
    </row>
    <row r="65" spans="1:5" ht="41.4" x14ac:dyDescent="0.3">
      <c r="A65" s="6">
        <v>21900</v>
      </c>
      <c r="B65" s="13" t="s">
        <v>53</v>
      </c>
      <c r="C65" s="14">
        <v>-12101.85</v>
      </c>
      <c r="D65" s="14">
        <v>-12434.65</v>
      </c>
      <c r="E65" s="14">
        <v>0</v>
      </c>
    </row>
    <row r="66" spans="1:5" x14ac:dyDescent="0.3">
      <c r="A66" s="6"/>
      <c r="B66" s="17" t="s">
        <v>54</v>
      </c>
      <c r="C66" s="12">
        <f>C9+C57</f>
        <v>2498322.5199999996</v>
      </c>
      <c r="D66" s="12">
        <f>D9+D57</f>
        <v>1169241.76</v>
      </c>
      <c r="E66" s="12">
        <f t="shared" si="0"/>
        <v>46.801073545940746</v>
      </c>
    </row>
    <row r="67" spans="1:5" x14ac:dyDescent="0.3">
      <c r="A67" s="10"/>
      <c r="B67" s="8" t="s">
        <v>55</v>
      </c>
      <c r="C67" s="18"/>
      <c r="D67" s="18"/>
      <c r="E67" s="18"/>
    </row>
    <row r="68" spans="1:5" ht="15.6" x14ac:dyDescent="0.3">
      <c r="A68" s="19" t="s">
        <v>98</v>
      </c>
      <c r="B68" s="20" t="s">
        <v>126</v>
      </c>
      <c r="C68" s="21">
        <f>C69+C70+C71+C73+C74+C75+C76+C72</f>
        <v>146952.60999999999</v>
      </c>
      <c r="D68" s="21">
        <f>D69+D70+D71+D73+D74+D75+D76+D72</f>
        <v>58863.149999999994</v>
      </c>
      <c r="E68" s="22">
        <f>ROUND(D68/C68*100,2)</f>
        <v>40.06</v>
      </c>
    </row>
    <row r="69" spans="1:5" ht="41.4" x14ac:dyDescent="0.3">
      <c r="A69" s="23" t="s">
        <v>99</v>
      </c>
      <c r="B69" s="13" t="s">
        <v>56</v>
      </c>
      <c r="C69" s="24">
        <v>2297.77</v>
      </c>
      <c r="D69" s="25">
        <v>950.43</v>
      </c>
      <c r="E69" s="26">
        <f t="shared" ref="E69:E110" si="1">ROUND(D69/C69*100,2)</f>
        <v>41.36</v>
      </c>
    </row>
    <row r="70" spans="1:5" ht="55.2" x14ac:dyDescent="0.3">
      <c r="A70" s="23" t="s">
        <v>100</v>
      </c>
      <c r="B70" s="13" t="s">
        <v>57</v>
      </c>
      <c r="C70" s="24">
        <v>3554.85</v>
      </c>
      <c r="D70" s="25">
        <v>1455.98</v>
      </c>
      <c r="E70" s="26">
        <f t="shared" si="1"/>
        <v>40.96</v>
      </c>
    </row>
    <row r="71" spans="1:5" ht="55.2" x14ac:dyDescent="0.3">
      <c r="A71" s="23" t="s">
        <v>127</v>
      </c>
      <c r="B71" s="13" t="s">
        <v>58</v>
      </c>
      <c r="C71" s="24">
        <v>63703.42</v>
      </c>
      <c r="D71" s="25">
        <v>26910.65</v>
      </c>
      <c r="E71" s="26">
        <f t="shared" si="1"/>
        <v>42.24</v>
      </c>
    </row>
    <row r="72" spans="1:5" ht="15.6" x14ac:dyDescent="0.3">
      <c r="A72" s="23" t="s">
        <v>139</v>
      </c>
      <c r="B72" s="13" t="s">
        <v>138</v>
      </c>
      <c r="C72" s="24">
        <v>9.5</v>
      </c>
      <c r="D72" s="25">
        <v>0</v>
      </c>
      <c r="E72" s="26">
        <f t="shared" si="1"/>
        <v>0</v>
      </c>
    </row>
    <row r="73" spans="1:5" ht="41.4" x14ac:dyDescent="0.3">
      <c r="A73" s="23" t="s">
        <v>101</v>
      </c>
      <c r="B73" s="27" t="s">
        <v>59</v>
      </c>
      <c r="C73" s="24">
        <v>15889.71</v>
      </c>
      <c r="D73" s="25">
        <v>6938.9</v>
      </c>
      <c r="E73" s="26">
        <f>ROUND(D73/C73*100,2)</f>
        <v>43.67</v>
      </c>
    </row>
    <row r="74" spans="1:5" ht="27.6" x14ac:dyDescent="0.3">
      <c r="A74" s="23" t="s">
        <v>132</v>
      </c>
      <c r="B74" s="28" t="s">
        <v>131</v>
      </c>
      <c r="C74" s="24">
        <v>1406.17</v>
      </c>
      <c r="D74" s="25">
        <v>1406.17</v>
      </c>
      <c r="E74" s="26">
        <v>0</v>
      </c>
    </row>
    <row r="75" spans="1:5" ht="15.6" x14ac:dyDescent="0.3">
      <c r="A75" s="23" t="s">
        <v>102</v>
      </c>
      <c r="B75" s="13" t="s">
        <v>60</v>
      </c>
      <c r="C75" s="24">
        <v>950</v>
      </c>
      <c r="D75" s="25">
        <v>0</v>
      </c>
      <c r="E75" s="26">
        <v>0</v>
      </c>
    </row>
    <row r="76" spans="1:5" ht="15.6" x14ac:dyDescent="0.3">
      <c r="A76" s="23" t="s">
        <v>103</v>
      </c>
      <c r="B76" s="13" t="s">
        <v>61</v>
      </c>
      <c r="C76" s="24">
        <v>59141.19</v>
      </c>
      <c r="D76" s="25">
        <v>21201.02</v>
      </c>
      <c r="E76" s="26">
        <f t="shared" si="1"/>
        <v>35.85</v>
      </c>
    </row>
    <row r="77" spans="1:5" ht="27.6" x14ac:dyDescent="0.3">
      <c r="A77" s="19" t="s">
        <v>104</v>
      </c>
      <c r="B77" s="11" t="s">
        <v>62</v>
      </c>
      <c r="C77" s="21">
        <f>C78+C79</f>
        <v>17658.030000000002</v>
      </c>
      <c r="D77" s="21">
        <f>D78+D79</f>
        <v>8323.7899999999991</v>
      </c>
      <c r="E77" s="22">
        <f t="shared" si="1"/>
        <v>47.14</v>
      </c>
    </row>
    <row r="78" spans="1:5" ht="41.4" x14ac:dyDescent="0.3">
      <c r="A78" s="23" t="s">
        <v>105</v>
      </c>
      <c r="B78" s="13" t="s">
        <v>63</v>
      </c>
      <c r="C78" s="24">
        <v>17497.310000000001</v>
      </c>
      <c r="D78" s="25">
        <v>8189.28</v>
      </c>
      <c r="E78" s="26">
        <f t="shared" si="1"/>
        <v>46.8</v>
      </c>
    </row>
    <row r="79" spans="1:5" ht="41.4" x14ac:dyDescent="0.3">
      <c r="A79" s="23" t="s">
        <v>147</v>
      </c>
      <c r="B79" s="13" t="s">
        <v>148</v>
      </c>
      <c r="C79" s="24">
        <v>160.72</v>
      </c>
      <c r="D79" s="25">
        <v>134.51</v>
      </c>
      <c r="E79" s="26">
        <f t="shared" si="1"/>
        <v>83.69</v>
      </c>
    </row>
    <row r="80" spans="1:5" x14ac:dyDescent="0.3">
      <c r="A80" s="19" t="s">
        <v>106</v>
      </c>
      <c r="B80" s="11" t="s">
        <v>64</v>
      </c>
      <c r="C80" s="22">
        <f>SUM(C81:C84)</f>
        <v>278515.13999999996</v>
      </c>
      <c r="D80" s="22">
        <f>SUM(D81:D84)</f>
        <v>100053.17</v>
      </c>
      <c r="E80" s="22">
        <f t="shared" si="1"/>
        <v>35.92</v>
      </c>
    </row>
    <row r="81" spans="1:5" ht="15.6" x14ac:dyDescent="0.3">
      <c r="A81" s="23" t="s">
        <v>107</v>
      </c>
      <c r="B81" s="13" t="s">
        <v>65</v>
      </c>
      <c r="C81" s="24">
        <v>7272.57</v>
      </c>
      <c r="D81" s="25">
        <v>3554.42</v>
      </c>
      <c r="E81" s="26">
        <f t="shared" si="1"/>
        <v>48.87</v>
      </c>
    </row>
    <row r="82" spans="1:5" ht="15.6" x14ac:dyDescent="0.3">
      <c r="A82" s="23" t="s">
        <v>108</v>
      </c>
      <c r="B82" s="13" t="s">
        <v>66</v>
      </c>
      <c r="C82" s="24">
        <v>73074.2</v>
      </c>
      <c r="D82" s="25">
        <v>28138.71</v>
      </c>
      <c r="E82" s="26">
        <f t="shared" si="1"/>
        <v>38.51</v>
      </c>
    </row>
    <row r="83" spans="1:5" ht="15.6" x14ac:dyDescent="0.3">
      <c r="A83" s="23" t="s">
        <v>109</v>
      </c>
      <c r="B83" s="13" t="s">
        <v>67</v>
      </c>
      <c r="C83" s="24">
        <v>179617.49</v>
      </c>
      <c r="D83" s="25">
        <v>65689.27</v>
      </c>
      <c r="E83" s="26">
        <f t="shared" si="1"/>
        <v>36.57</v>
      </c>
    </row>
    <row r="84" spans="1:5" ht="27.6" x14ac:dyDescent="0.3">
      <c r="A84" s="23" t="s">
        <v>110</v>
      </c>
      <c r="B84" s="13" t="s">
        <v>68</v>
      </c>
      <c r="C84" s="24">
        <v>18550.88</v>
      </c>
      <c r="D84" s="25">
        <v>2670.77</v>
      </c>
      <c r="E84" s="26">
        <f t="shared" si="1"/>
        <v>14.4</v>
      </c>
    </row>
    <row r="85" spans="1:5" ht="27.6" x14ac:dyDescent="0.3">
      <c r="A85" s="19" t="s">
        <v>111</v>
      </c>
      <c r="B85" s="11" t="s">
        <v>69</v>
      </c>
      <c r="C85" s="22">
        <f>SUM(C86:C89)</f>
        <v>184074.69</v>
      </c>
      <c r="D85" s="22">
        <f>SUM(D86:D89)</f>
        <v>31460.27</v>
      </c>
      <c r="E85" s="22">
        <f t="shared" si="1"/>
        <v>17.09</v>
      </c>
    </row>
    <row r="86" spans="1:5" ht="15.6" x14ac:dyDescent="0.3">
      <c r="A86" s="23" t="s">
        <v>112</v>
      </c>
      <c r="B86" s="13" t="s">
        <v>70</v>
      </c>
      <c r="C86" s="24">
        <v>18457.07</v>
      </c>
      <c r="D86" s="25">
        <v>2156.64</v>
      </c>
      <c r="E86" s="26">
        <f t="shared" si="1"/>
        <v>11.68</v>
      </c>
    </row>
    <row r="87" spans="1:5" ht="15.6" x14ac:dyDescent="0.3">
      <c r="A87" s="23" t="s">
        <v>113</v>
      </c>
      <c r="B87" s="13" t="s">
        <v>71</v>
      </c>
      <c r="C87" s="24">
        <v>23400.17</v>
      </c>
      <c r="D87" s="25">
        <v>7.9</v>
      </c>
      <c r="E87" s="26">
        <f t="shared" si="1"/>
        <v>0.03</v>
      </c>
    </row>
    <row r="88" spans="1:5" ht="15.6" x14ac:dyDescent="0.3">
      <c r="A88" s="23" t="s">
        <v>114</v>
      </c>
      <c r="B88" s="13" t="s">
        <v>72</v>
      </c>
      <c r="C88" s="24">
        <v>102969.15</v>
      </c>
      <c r="D88" s="25">
        <v>10982.35</v>
      </c>
      <c r="E88" s="26">
        <f t="shared" si="1"/>
        <v>10.67</v>
      </c>
    </row>
    <row r="89" spans="1:5" ht="27.6" x14ac:dyDescent="0.3">
      <c r="A89" s="23" t="s">
        <v>115</v>
      </c>
      <c r="B89" s="13" t="s">
        <v>73</v>
      </c>
      <c r="C89" s="24">
        <v>39248.300000000003</v>
      </c>
      <c r="D89" s="25">
        <v>18313.38</v>
      </c>
      <c r="E89" s="26">
        <f t="shared" si="1"/>
        <v>46.66</v>
      </c>
    </row>
    <row r="90" spans="1:5" x14ac:dyDescent="0.3">
      <c r="A90" s="19" t="s">
        <v>116</v>
      </c>
      <c r="B90" s="11" t="s">
        <v>74</v>
      </c>
      <c r="C90" s="22">
        <f>SUM(C91)</f>
        <v>4720.37</v>
      </c>
      <c r="D90" s="22">
        <f>SUM(D91)</f>
        <v>2300.65</v>
      </c>
      <c r="E90" s="22">
        <f t="shared" si="1"/>
        <v>48.74</v>
      </c>
    </row>
    <row r="91" spans="1:5" ht="27.6" x14ac:dyDescent="0.3">
      <c r="A91" s="23" t="s">
        <v>117</v>
      </c>
      <c r="B91" s="13" t="s">
        <v>75</v>
      </c>
      <c r="C91" s="24">
        <v>4720.37</v>
      </c>
      <c r="D91" s="25">
        <v>2300.65</v>
      </c>
      <c r="E91" s="26">
        <f t="shared" si="1"/>
        <v>48.74</v>
      </c>
    </row>
    <row r="92" spans="1:5" x14ac:dyDescent="0.3">
      <c r="A92" s="19" t="s">
        <v>118</v>
      </c>
      <c r="B92" s="11" t="s">
        <v>76</v>
      </c>
      <c r="C92" s="22">
        <f>SUM(C93:C97)</f>
        <v>1378137.3599999999</v>
      </c>
      <c r="D92" s="22">
        <f>SUM(D93:D97)</f>
        <v>708736.89999999991</v>
      </c>
      <c r="E92" s="22">
        <f t="shared" si="1"/>
        <v>51.43</v>
      </c>
    </row>
    <row r="93" spans="1:5" ht="15.6" x14ac:dyDescent="0.3">
      <c r="A93" s="23" t="s">
        <v>119</v>
      </c>
      <c r="B93" s="13" t="s">
        <v>77</v>
      </c>
      <c r="C93" s="24">
        <v>617063.02</v>
      </c>
      <c r="D93" s="25">
        <v>293337</v>
      </c>
      <c r="E93" s="26">
        <f t="shared" si="1"/>
        <v>47.54</v>
      </c>
    </row>
    <row r="94" spans="1:5" ht="15.6" x14ac:dyDescent="0.3">
      <c r="A94" s="23" t="s">
        <v>120</v>
      </c>
      <c r="B94" s="13" t="s">
        <v>78</v>
      </c>
      <c r="C94" s="24">
        <v>483759.69</v>
      </c>
      <c r="D94" s="25">
        <v>273408.2</v>
      </c>
      <c r="E94" s="26">
        <f t="shared" si="1"/>
        <v>56.52</v>
      </c>
    </row>
    <row r="95" spans="1:5" ht="15.6" x14ac:dyDescent="0.3">
      <c r="A95" s="23" t="s">
        <v>133</v>
      </c>
      <c r="B95" s="29" t="s">
        <v>134</v>
      </c>
      <c r="C95" s="24">
        <v>179314.9</v>
      </c>
      <c r="D95" s="25">
        <v>102501.38</v>
      </c>
      <c r="E95" s="26">
        <f t="shared" si="1"/>
        <v>57.16</v>
      </c>
    </row>
    <row r="96" spans="1:5" ht="15.6" x14ac:dyDescent="0.3">
      <c r="A96" s="23" t="s">
        <v>121</v>
      </c>
      <c r="B96" s="13" t="s">
        <v>79</v>
      </c>
      <c r="C96" s="24">
        <v>31088.2</v>
      </c>
      <c r="D96" s="25">
        <v>13901.98</v>
      </c>
      <c r="E96" s="26">
        <f t="shared" si="1"/>
        <v>44.72</v>
      </c>
    </row>
    <row r="97" spans="1:5" ht="15.6" x14ac:dyDescent="0.3">
      <c r="A97" s="23" t="s">
        <v>122</v>
      </c>
      <c r="B97" s="13" t="s">
        <v>80</v>
      </c>
      <c r="C97" s="24">
        <v>66911.55</v>
      </c>
      <c r="D97" s="25">
        <v>25588.34</v>
      </c>
      <c r="E97" s="26">
        <f t="shared" si="1"/>
        <v>38.24</v>
      </c>
    </row>
    <row r="98" spans="1:5" ht="27.6" x14ac:dyDescent="0.3">
      <c r="A98" s="19" t="s">
        <v>123</v>
      </c>
      <c r="B98" s="11" t="s">
        <v>81</v>
      </c>
      <c r="C98" s="22">
        <f>SUM(C99:C100)</f>
        <v>175419.83000000002</v>
      </c>
      <c r="D98" s="22">
        <f>SUM(D99:D100)</f>
        <v>96650.040000000008</v>
      </c>
      <c r="E98" s="22">
        <f t="shared" si="1"/>
        <v>55.1</v>
      </c>
    </row>
    <row r="99" spans="1:5" ht="15.6" x14ac:dyDescent="0.3">
      <c r="A99" s="23" t="s">
        <v>124</v>
      </c>
      <c r="B99" s="13" t="s">
        <v>82</v>
      </c>
      <c r="C99" s="24">
        <v>123696.25</v>
      </c>
      <c r="D99" s="25">
        <v>69868.25</v>
      </c>
      <c r="E99" s="26">
        <f t="shared" si="1"/>
        <v>56.48</v>
      </c>
    </row>
    <row r="100" spans="1:5" ht="27.6" x14ac:dyDescent="0.3">
      <c r="A100" s="23" t="s">
        <v>125</v>
      </c>
      <c r="B100" s="13" t="s">
        <v>83</v>
      </c>
      <c r="C100" s="24">
        <v>51723.58</v>
      </c>
      <c r="D100" s="25">
        <v>26781.79</v>
      </c>
      <c r="E100" s="26">
        <f t="shared" si="1"/>
        <v>51.78</v>
      </c>
    </row>
    <row r="101" spans="1:5" x14ac:dyDescent="0.3">
      <c r="A101" s="16">
        <v>1000</v>
      </c>
      <c r="B101" s="11" t="s">
        <v>84</v>
      </c>
      <c r="C101" s="22">
        <f>SUM(C102:C106)</f>
        <v>141542.15</v>
      </c>
      <c r="D101" s="22">
        <f>SUM(D102:D106)</f>
        <v>65646.899999999994</v>
      </c>
      <c r="E101" s="22">
        <f t="shared" si="1"/>
        <v>46.38</v>
      </c>
    </row>
    <row r="102" spans="1:5" ht="15.6" x14ac:dyDescent="0.3">
      <c r="A102" s="6">
        <v>1001</v>
      </c>
      <c r="B102" s="13" t="s">
        <v>85</v>
      </c>
      <c r="C102" s="24">
        <v>4113</v>
      </c>
      <c r="D102" s="25">
        <v>1908.19</v>
      </c>
      <c r="E102" s="26">
        <f t="shared" si="1"/>
        <v>46.39</v>
      </c>
    </row>
    <row r="103" spans="1:5" ht="15.6" x14ac:dyDescent="0.3">
      <c r="A103" s="6">
        <v>1002</v>
      </c>
      <c r="B103" s="13" t="s">
        <v>86</v>
      </c>
      <c r="C103" s="24">
        <v>69111.520000000004</v>
      </c>
      <c r="D103" s="25">
        <v>27818.17</v>
      </c>
      <c r="E103" s="26">
        <f t="shared" si="1"/>
        <v>40.25</v>
      </c>
    </row>
    <row r="104" spans="1:5" ht="15.6" x14ac:dyDescent="0.3">
      <c r="A104" s="6">
        <v>1003</v>
      </c>
      <c r="B104" s="13" t="s">
        <v>87</v>
      </c>
      <c r="C104" s="24">
        <v>12806.54</v>
      </c>
      <c r="D104" s="25">
        <v>9453.3799999999992</v>
      </c>
      <c r="E104" s="26">
        <f t="shared" si="1"/>
        <v>73.819999999999993</v>
      </c>
    </row>
    <row r="105" spans="1:5" ht="15.6" x14ac:dyDescent="0.3">
      <c r="A105" s="6">
        <v>1004</v>
      </c>
      <c r="B105" s="13" t="s">
        <v>88</v>
      </c>
      <c r="C105" s="24">
        <v>19779.3</v>
      </c>
      <c r="D105" s="25">
        <v>9768.83</v>
      </c>
      <c r="E105" s="26">
        <f t="shared" si="1"/>
        <v>49.39</v>
      </c>
    </row>
    <row r="106" spans="1:5" ht="15.6" x14ac:dyDescent="0.3">
      <c r="A106" s="6">
        <v>1006</v>
      </c>
      <c r="B106" s="13" t="s">
        <v>89</v>
      </c>
      <c r="C106" s="24">
        <v>35731.79</v>
      </c>
      <c r="D106" s="25">
        <v>16698.330000000002</v>
      </c>
      <c r="E106" s="26">
        <f t="shared" si="1"/>
        <v>46.73</v>
      </c>
    </row>
    <row r="107" spans="1:5" x14ac:dyDescent="0.3">
      <c r="A107" s="6">
        <v>1100</v>
      </c>
      <c r="B107" s="11" t="s">
        <v>90</v>
      </c>
      <c r="C107" s="22">
        <f>SUM(C108:C110)</f>
        <v>237460.41999999998</v>
      </c>
      <c r="D107" s="22">
        <f>SUM(D108:D110)</f>
        <v>112700.76000000001</v>
      </c>
      <c r="E107" s="22">
        <f t="shared" si="1"/>
        <v>47.46</v>
      </c>
    </row>
    <row r="108" spans="1:5" ht="15.6" x14ac:dyDescent="0.3">
      <c r="A108" s="6">
        <v>1101</v>
      </c>
      <c r="B108" s="13" t="s">
        <v>91</v>
      </c>
      <c r="C108" s="24">
        <v>178444.35</v>
      </c>
      <c r="D108" s="25">
        <v>81942.22</v>
      </c>
      <c r="E108" s="26">
        <f t="shared" si="1"/>
        <v>45.92</v>
      </c>
    </row>
    <row r="109" spans="1:5" ht="15.6" x14ac:dyDescent="0.3">
      <c r="A109" s="6">
        <v>1102</v>
      </c>
      <c r="B109" s="13" t="s">
        <v>92</v>
      </c>
      <c r="C109" s="24">
        <v>52490.27</v>
      </c>
      <c r="D109" s="25">
        <v>28014.07</v>
      </c>
      <c r="E109" s="26">
        <f t="shared" si="1"/>
        <v>53.37</v>
      </c>
    </row>
    <row r="110" spans="1:5" ht="27.6" x14ac:dyDescent="0.3">
      <c r="A110" s="6">
        <v>1105</v>
      </c>
      <c r="B110" s="13" t="s">
        <v>93</v>
      </c>
      <c r="C110" s="24">
        <v>6525.8</v>
      </c>
      <c r="D110" s="25">
        <v>2744.47</v>
      </c>
      <c r="E110" s="26">
        <f t="shared" si="1"/>
        <v>42.06</v>
      </c>
    </row>
    <row r="111" spans="1:5" ht="27.6" x14ac:dyDescent="0.3">
      <c r="A111" s="6">
        <v>1300</v>
      </c>
      <c r="B111" s="11" t="s">
        <v>94</v>
      </c>
      <c r="C111" s="22">
        <f>SUM(C112)</f>
        <v>3200</v>
      </c>
      <c r="D111" s="22">
        <f>SUM(D112)</f>
        <v>0</v>
      </c>
      <c r="E111" s="22">
        <v>0</v>
      </c>
    </row>
    <row r="112" spans="1:5" ht="27.6" x14ac:dyDescent="0.3">
      <c r="A112" s="6">
        <v>1301</v>
      </c>
      <c r="B112" s="13" t="s">
        <v>95</v>
      </c>
      <c r="C112" s="26">
        <v>3200</v>
      </c>
      <c r="D112" s="26">
        <v>0</v>
      </c>
      <c r="E112" s="26">
        <v>0</v>
      </c>
    </row>
    <row r="113" spans="1:5" x14ac:dyDescent="0.3">
      <c r="A113" s="6"/>
      <c r="B113" s="11" t="s">
        <v>96</v>
      </c>
      <c r="C113" s="30">
        <f>C68+C77+C80+C85+C90+C92+C98+C101+C107+C111</f>
        <v>2567680.5999999996</v>
      </c>
      <c r="D113" s="30">
        <f>D68+D77+D80+D85+D90+D92+D98+D101+D107+D111</f>
        <v>1184735.6299999999</v>
      </c>
      <c r="E113" s="22">
        <f>ROUND(D113/C113*100,2)</f>
        <v>46.14</v>
      </c>
    </row>
    <row r="114" spans="1:5" x14ac:dyDescent="0.3">
      <c r="A114" s="6"/>
      <c r="B114" s="11" t="s">
        <v>97</v>
      </c>
      <c r="C114" s="12">
        <f>C66-C113</f>
        <v>-69358.080000000075</v>
      </c>
      <c r="D114" s="12">
        <f>D66-D113</f>
        <v>-15493.869999999879</v>
      </c>
      <c r="E114" s="31" t="s">
        <v>135</v>
      </c>
    </row>
    <row r="115" spans="1:5" x14ac:dyDescent="0.3">
      <c r="A115" s="32"/>
      <c r="B115" s="32"/>
      <c r="C115" s="32"/>
      <c r="D115" s="32"/>
      <c r="E115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2017-10-27T07:02:46Z</cp:lastPrinted>
  <dcterms:created xsi:type="dcterms:W3CDTF">2016-12-06T08:29:05Z</dcterms:created>
  <dcterms:modified xsi:type="dcterms:W3CDTF">2019-07-09T07:30:03Z</dcterms:modified>
</cp:coreProperties>
</file>