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" sheetId="1" r:id="rId1"/>
  </sheets>
  <definedNames>
    <definedName name="_xlnm.Print_Titles" localSheetId="0">'Доходы 2018'!$9:$11</definedName>
    <definedName name="_xlnm.Print_Area" localSheetId="0">'Доходы 2018'!$A$1:$L$208</definedName>
  </definedNames>
  <calcPr fullCalcOnLoad="1"/>
</workbook>
</file>

<file path=xl/sharedStrings.xml><?xml version="1.0" encoding="utf-8"?>
<sst xmlns="http://schemas.openxmlformats.org/spreadsheetml/2006/main" count="225" uniqueCount="189">
  <si>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</si>
  <si>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</si>
  <si>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</si>
  <si>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</si>
  <si>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</si>
  <si>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</si>
  <si>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</si>
  <si>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</si>
  <si>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</si>
  <si>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</si>
  <si>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</si>
  <si>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</si>
  <si>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</si>
  <si>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</si>
  <si>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</si>
  <si>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</si>
  <si>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</si>
  <si>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</si>
  <si>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</si>
  <si>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</si>
  <si>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</si>
  <si>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</si>
  <si>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</si>
  <si>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</si>
  <si>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</si>
  <si>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</si>
  <si>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</si>
  <si>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</si>
  <si>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</si>
  <si>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</si>
  <si>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</si>
  <si>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</si>
  <si>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</si>
  <si>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</si>
  <si>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</si>
  <si>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</si>
  <si>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</si>
  <si>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</si>
  <si>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</si>
  <si>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</si>
  <si>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</si>
  <si>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</si>
  <si>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</si>
  <si>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</si>
  <si>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</si>
  <si>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</si>
  <si>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</si>
  <si>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</si>
  <si>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</si>
  <si>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</si>
  <si>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</si>
  <si>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</si>
  <si>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</si>
  <si>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</si>
  <si>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</si>
  <si>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</si>
  <si>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</si>
  <si>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</si>
  <si>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</si>
  <si>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</si>
  <si>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</si>
  <si>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</si>
  <si>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</si>
  <si>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</si>
  <si>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</si>
  <si>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</si>
  <si>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</si>
  <si>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</si>
  <si>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</si>
  <si>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</si>
  <si>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</si>
  <si>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</si>
  <si>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</si>
  <si>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</si>
  <si>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</si>
  <si>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</si>
  <si>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</si>
  <si>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</si>
  <si>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</si>
  <si>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</si>
  <si>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</si>
  <si>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</si>
  <si>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</si>
  <si>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</si>
  <si>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</si>
  <si>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</si>
  <si>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</si>
  <si>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</si>
  <si>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</si>
  <si>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</si>
  <si>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</si>
  <si>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</si>
  <si>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</si>
  <si>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</si>
  <si>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</si>
  <si>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</si>
  <si>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</si>
  <si>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</si>
  <si>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</si>
  <si>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</si>
  <si>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</si>
  <si>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</si>
  <si>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</si>
  <si>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</si>
  <si>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</si>
  <si>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</si>
  <si>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</si>
  <si>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</si>
  <si>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</si>
  <si>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</si>
  <si>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</si>
  <si>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</si>
  <si>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</si>
  <si>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</si>
  <si>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</si>
  <si>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</si>
  <si>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</si>
  <si>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</si>
  <si>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</si>
  <si>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</si>
  <si>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</si>
  <si>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</si>
  <si>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</si>
  <si>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</si>
  <si>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</si>
  <si>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</si>
  <si>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</si>
  <si>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</si>
  <si>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</si>
  <si>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</si>
  <si>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</si>
  <si>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</si>
  <si>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</si>
  <si>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</si>
  <si>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</si>
  <si>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</si>
  <si>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</si>
  <si>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</si>
  <si>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</si>
  <si>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</si>
  <si>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</si>
  <si>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</si>
  <si>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</si>
  <si>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</si>
  <si>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
</t>
  </si>
  <si>
    <t>Исполнено</t>
  </si>
  <si>
    <t>% исполнения</t>
  </si>
  <si>
    <t>Невыясненные поступления</t>
  </si>
  <si>
    <t>Невыясненные поступления, зачисляемые в бюджеты городских округов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</si>
  <si>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</si>
  <si>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"Развитие физической культуры и спорта"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</si>
  <si>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</si>
  <si>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</si>
  <si>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</si>
  <si>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</si>
  <si>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ДОХОДЫ МЕСТНОГО БЮДЖЕТА                                     </t>
  </si>
  <si>
    <t>(руб.)</t>
  </si>
  <si>
    <t>Приложение № 1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</si>
  <si>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</si>
  <si>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</si>
  <si>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</si>
  <si>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</si>
  <si>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</si>
  <si>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</si>
  <si>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</si>
  <si>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государсивенными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</si>
  <si>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</si>
  <si>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</si>
  <si>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Субсидии бюджетам муниципальных образований на предоставление социальных выплат молодым семьям на приобретение (строительство)жилья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</si>
  <si>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«Открытость власти и информирование населения о деятельности и решениях органов государственной власти Красноярского края и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</si>
  <si>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</si>
  <si>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</si>
  <si>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</si>
  <si>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</si>
  <si>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</si>
  <si>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</si>
  <si>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</si>
  <si>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</si>
  <si>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</si>
  <si>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-</t>
  </si>
  <si>
    <t>План на                 2018 год</t>
  </si>
  <si>
    <t>Прочие доходы от компенсации затрат бюджетов городских округов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</si>
  <si>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</si>
  <si>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</si>
  <si>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за 2018 год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</si>
  <si>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</si>
  <si>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к решению Совета депутатов</t>
  </si>
  <si>
    <t xml:space="preserve">Денежные взыскания (штрафы) за  нарушение законодательства о налогах и сборах, предусмотренных статьями 116, 119.1, 119.2, пунктами 1 и 2 статьи 120, статьями 125, 126, 126.1, 128, 129, 129.1, 129.4, 132 133, 134, 135, 135.1, 135.2 Налогового кодекса Российской Федерации
</t>
  </si>
  <si>
    <t>от 30.05.2019 № 11-49р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</si>
</sst>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_р_."/>
    <numFmt numFmtId="184" formatCode="#,##0.00&quot;р.&quot;"/>
    <numFmt numFmtId="185" formatCode="#,##0.000_р_."/>
    <numFmt numFmtId="186" formatCode="0.000"/>
    <numFmt numFmtId="187" formatCode="0000"/>
    <numFmt numFmtId="188" formatCode="000"/>
    <numFmt numFmtId="189" formatCode="00"/>
    <numFmt numFmtId="190" formatCode="#,##0.000"/>
    <numFmt numFmtId="191" formatCode="#,##0.0000"/>
    <numFmt numFmtId="192" formatCode="#,##0.00000"/>
    <numFmt numFmtId="193" formatCode="[$€-2]\ ###,000_);[Red]\([$€-2]\ ###,000\)"/>
    <numFmt numFmtId="194" formatCode="#,##0.0_р_."/>
    <numFmt numFmtId="195" formatCode="#,##0_р_."/>
    <numFmt numFmtId="196" formatCode="0.0000"/>
    <numFmt numFmtId="197" formatCode="#,##0.0000_р_."/>
    <numFmt numFmtId="198" formatCode="0.00000"/>
    <numFmt numFmtId="199" formatCode="#,##0.00000_р_."/>
    <numFmt numFmtId="200" formatCode="#,##0.000000"/>
    <numFmt numFmtId="201" formatCode="0.000000"/>
    <numFmt numFmtId="202" formatCode="0.0"/>
    <numFmt numFmtId="203" formatCode="#,##0.0"/>
    <numFmt numFmtId="204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203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justify" vertical="top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189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justify" vertical="justify" wrapText="1"/>
    </xf>
    <xf numFmtId="187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left" vertical="justify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4" xfId="0" applyFont="1" applyFill="1" applyBorder="1" applyAlignment="1">
      <alignment horizontal="justify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3" fillId="0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0" fontId="5" fillId="0" borderId="16" xfId="0" applyFont="1" applyFill="1" applyBorder="1" applyAlignment="1">
      <alignment horizontal="justify" vertical="justify" wrapText="1"/>
    </xf>
    <xf numFmtId="189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justify" vertical="justify" wrapText="1"/>
    </xf>
    <xf numFmtId="187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left" vertical="justify" wrapText="1"/>
    </xf>
    <xf numFmtId="0" fontId="5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189" fontId="5" fillId="33" borderId="10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0" xfId="0" applyNumberFormat="1" applyFont="1" applyFill="1" applyBorder="1" applyAlignment="1">
      <alignment horizontal="justify" vertical="justify" wrapText="1"/>
    </xf>
    <xf numFmtId="188" fontId="5" fillId="33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188" fontId="5" fillId="33" borderId="14" xfId="0" applyNumberFormat="1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justify" wrapText="1"/>
    </xf>
    <xf numFmtId="189" fontId="5" fillId="33" borderId="14" xfId="0" applyNumberFormat="1" applyFont="1" applyFill="1" applyBorder="1" applyAlignment="1">
      <alignment horizontal="justify" vertical="justify" wrapText="1"/>
    </xf>
    <xf numFmtId="187" fontId="5" fillId="33" borderId="14" xfId="0" applyNumberFormat="1" applyFont="1" applyFill="1" applyBorder="1" applyAlignment="1">
      <alignment horizontal="justify" vertical="justify" wrapText="1"/>
    </xf>
    <xf numFmtId="188" fontId="5" fillId="33" borderId="14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justify" vertical="top" wrapText="1"/>
    </xf>
    <xf numFmtId="188" fontId="4" fillId="33" borderId="10" xfId="0" applyNumberFormat="1" applyFont="1" applyFill="1" applyBorder="1" applyAlignment="1">
      <alignment horizontal="justify" vertical="justify" wrapText="1"/>
    </xf>
    <xf numFmtId="0" fontId="4" fillId="33" borderId="11" xfId="0" applyFont="1" applyFill="1" applyBorder="1" applyAlignment="1">
      <alignment horizontal="justify" vertical="justify" wrapText="1"/>
    </xf>
    <xf numFmtId="189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justify" vertical="justify" wrapText="1"/>
    </xf>
    <xf numFmtId="187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left" vertical="justify" wrapText="1"/>
    </xf>
    <xf numFmtId="188" fontId="5" fillId="35" borderId="10" xfId="0" applyNumberFormat="1" applyFont="1" applyFill="1" applyBorder="1" applyAlignment="1">
      <alignment horizontal="justify" vertical="justify" wrapText="1"/>
    </xf>
    <xf numFmtId="0" fontId="5" fillId="35" borderId="11" xfId="0" applyFont="1" applyFill="1" applyBorder="1" applyAlignment="1">
      <alignment horizontal="justify" vertical="justify" wrapText="1"/>
    </xf>
    <xf numFmtId="189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justify" vertical="justify" wrapText="1"/>
    </xf>
    <xf numFmtId="187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left" vertical="justify" wrapText="1"/>
    </xf>
    <xf numFmtId="0" fontId="5" fillId="35" borderId="11" xfId="0" applyFont="1" applyFill="1" applyBorder="1" applyAlignment="1">
      <alignment horizontal="justify" vertical="top" wrapText="1"/>
    </xf>
    <xf numFmtId="185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189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justify" vertical="justify" wrapText="1"/>
    </xf>
    <xf numFmtId="187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justify" wrapText="1"/>
    </xf>
    <xf numFmtId="189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justify" vertical="justify" wrapText="1"/>
    </xf>
    <xf numFmtId="187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justify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4" xfId="0" applyFont="1" applyFill="1" applyBorder="1" applyAlignment="1">
      <alignment horizontal="justify" vertical="top" wrapText="1"/>
    </xf>
    <xf numFmtId="185" fontId="5" fillId="0" borderId="0" xfId="0" applyNumberFormat="1" applyFont="1" applyBorder="1" applyAlignment="1">
      <alignment horizontal="right"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justify" wrapText="1"/>
    </xf>
    <xf numFmtId="189" fontId="13" fillId="0" borderId="10" xfId="0" applyNumberFormat="1" applyFont="1" applyFill="1" applyBorder="1" applyAlignment="1">
      <alignment horizontal="justify" vertical="justify" wrapText="1"/>
    </xf>
    <xf numFmtId="187" fontId="13" fillId="0" borderId="10" xfId="0" applyNumberFormat="1" applyFont="1" applyFill="1" applyBorder="1" applyAlignment="1">
      <alignment horizontal="justify" vertical="justify" wrapText="1"/>
    </xf>
    <xf numFmtId="188" fontId="13" fillId="0" borderId="10" xfId="0" applyNumberFormat="1" applyFont="1" applyFill="1" applyBorder="1" applyAlignment="1">
      <alignment horizontal="left" vertical="justify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right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7" fontId="5" fillId="0" borderId="15" xfId="0" applyNumberFormat="1" applyFont="1" applyFill="1" applyBorder="1" applyAlignment="1">
      <alignment horizontal="justify" vertical="justify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9" fontId="5" fillId="0" borderId="15" xfId="0" applyNumberFormat="1" applyFont="1" applyFill="1" applyBorder="1" applyAlignment="1">
      <alignment horizontal="justify" vertical="justify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justify" vertical="justify" wrapText="1"/>
    </xf>
    <xf numFmtId="0" fontId="5" fillId="0" borderId="15" xfId="0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188" fontId="5" fillId="0" borderId="15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view="pageBreakPreview" zoomScale="86" zoomScaleSheetLayoutView="86" workbookViewId="0" topLeftCell="A1">
      <selection activeCell="J5" sqref="J5"/>
    </sheetView>
  </sheetViews>
  <sheetFormatPr defaultColWidth="9.140625" defaultRowHeight="12.75"/>
  <cols>
    <col min="1" max="1" width="6.7109375" style="9" customWidth="1"/>
    <col min="2" max="2" width="4.140625" style="9" customWidth="1"/>
    <col min="3" max="3" width="5.140625" style="9" customWidth="1"/>
    <col min="4" max="4" width="5.57421875" style="9" customWidth="1"/>
    <col min="5" max="5" width="6.421875" style="9" customWidth="1"/>
    <col min="6" max="6" width="5.57421875" style="9" customWidth="1"/>
    <col min="7" max="7" width="8.8515625" style="9" customWidth="1"/>
    <col min="8" max="8" width="10.28125" style="9" customWidth="1"/>
    <col min="9" max="9" width="71.00390625" style="9" customWidth="1"/>
    <col min="10" max="10" width="23.57421875" style="9" customWidth="1"/>
    <col min="11" max="11" width="23.421875" style="9" customWidth="1"/>
    <col min="12" max="12" width="22.8515625" style="136" customWidth="1"/>
    <col min="13" max="13" width="44.57421875" style="9" customWidth="1"/>
    <col min="14" max="16384" width="9.140625" style="9" customWidth="1"/>
  </cols>
  <sheetData>
    <row r="1" spans="9:12" ht="24" customHeight="1">
      <c r="I1" s="4"/>
      <c r="J1" s="196" t="s">
        <v>157</v>
      </c>
      <c r="K1" s="196"/>
      <c r="L1" s="196"/>
    </row>
    <row r="2" spans="10:12" ht="24" customHeight="1">
      <c r="J2" s="196" t="s">
        <v>186</v>
      </c>
      <c r="K2" s="196"/>
      <c r="L2" s="196"/>
    </row>
    <row r="3" spans="9:12" ht="26.25" customHeight="1">
      <c r="I3" s="4"/>
      <c r="J3" s="196" t="s">
        <v>74</v>
      </c>
      <c r="K3" s="196"/>
      <c r="L3" s="196"/>
    </row>
    <row r="4" spans="9:12" ht="21" customHeight="1">
      <c r="I4" s="4"/>
      <c r="J4" s="196" t="s">
        <v>188</v>
      </c>
      <c r="K4" s="196"/>
      <c r="L4" s="196"/>
    </row>
    <row r="5" spans="1:12" ht="23.25" customHeight="1">
      <c r="A5" s="212"/>
      <c r="B5" s="212"/>
      <c r="C5" s="212"/>
      <c r="D5" s="212"/>
      <c r="E5" s="212"/>
      <c r="F5" s="212"/>
      <c r="G5" s="212"/>
      <c r="H5" s="212"/>
      <c r="I5" s="212"/>
      <c r="J5" s="10"/>
      <c r="K5" s="10"/>
      <c r="L5" s="11"/>
    </row>
    <row r="6" spans="1:12" s="1" customFormat="1" ht="41.25" customHeight="1">
      <c r="A6" s="2"/>
      <c r="B6" s="205" t="s">
        <v>155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" customFormat="1" ht="21" customHeight="1">
      <c r="A7" s="2"/>
      <c r="B7" s="205" t="s">
        <v>184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80" t="s">
        <v>156</v>
      </c>
    </row>
    <row r="9" spans="1:12" ht="25.5" customHeight="1">
      <c r="A9" s="228" t="s">
        <v>91</v>
      </c>
      <c r="B9" s="229"/>
      <c r="C9" s="229"/>
      <c r="D9" s="229"/>
      <c r="E9" s="229"/>
      <c r="F9" s="229"/>
      <c r="G9" s="229"/>
      <c r="H9" s="230"/>
      <c r="I9" s="210" t="s">
        <v>90</v>
      </c>
      <c r="J9" s="213" t="s">
        <v>180</v>
      </c>
      <c r="K9" s="231" t="s">
        <v>145</v>
      </c>
      <c r="L9" s="213" t="s">
        <v>146</v>
      </c>
    </row>
    <row r="10" spans="1:12" ht="159" customHeight="1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88</v>
      </c>
      <c r="H10" s="13" t="s">
        <v>89</v>
      </c>
      <c r="I10" s="211"/>
      <c r="J10" s="214"/>
      <c r="K10" s="232"/>
      <c r="L10" s="214"/>
    </row>
    <row r="11" spans="1:12" ht="18.7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6">
        <v>12</v>
      </c>
    </row>
    <row r="12" spans="1:12" ht="18.75">
      <c r="A12" s="17">
        <v>0</v>
      </c>
      <c r="B12" s="18">
        <v>1</v>
      </c>
      <c r="C12" s="19">
        <v>0</v>
      </c>
      <c r="D12" s="19">
        <v>0</v>
      </c>
      <c r="E12" s="20">
        <v>0</v>
      </c>
      <c r="F12" s="19">
        <v>0</v>
      </c>
      <c r="G12" s="21">
        <v>0</v>
      </c>
      <c r="H12" s="22">
        <v>0</v>
      </c>
      <c r="I12" s="23" t="s">
        <v>38</v>
      </c>
      <c r="J12" s="137">
        <f>J13+J22+J28+J36+J44+J54+J79+J101+J106+J86+J121+J50</f>
        <v>555383368.66</v>
      </c>
      <c r="K12" s="137">
        <f>K13+K22+K28+K36+K44+K54+K79+K101+K106+K86+K121+K50</f>
        <v>559600650.87</v>
      </c>
      <c r="L12" s="137">
        <f>ROUND(K12/J12*100,2)</f>
        <v>100.76</v>
      </c>
    </row>
    <row r="13" spans="1:12" ht="18.75">
      <c r="A13" s="17">
        <v>182</v>
      </c>
      <c r="B13" s="18">
        <v>1</v>
      </c>
      <c r="C13" s="19">
        <v>1</v>
      </c>
      <c r="D13" s="24">
        <v>0</v>
      </c>
      <c r="E13" s="25">
        <v>0</v>
      </c>
      <c r="F13" s="24">
        <v>0</v>
      </c>
      <c r="G13" s="26">
        <v>0</v>
      </c>
      <c r="H13" s="27">
        <v>0</v>
      </c>
      <c r="I13" s="23" t="s">
        <v>6</v>
      </c>
      <c r="J13" s="137">
        <f>J14+J18</f>
        <v>371050300</v>
      </c>
      <c r="K13" s="137">
        <f>K14+K18</f>
        <v>371264184.4</v>
      </c>
      <c r="L13" s="137">
        <f aca="true" t="shared" si="0" ref="L13:L85">ROUND(K13/J13*100,2)</f>
        <v>100.06</v>
      </c>
    </row>
    <row r="14" spans="1:12" ht="18.75">
      <c r="A14" s="17">
        <v>182</v>
      </c>
      <c r="B14" s="18">
        <v>1</v>
      </c>
      <c r="C14" s="19">
        <v>1</v>
      </c>
      <c r="D14" s="24">
        <v>1</v>
      </c>
      <c r="E14" s="25">
        <v>0</v>
      </c>
      <c r="F14" s="24">
        <v>0</v>
      </c>
      <c r="G14" s="26">
        <v>0</v>
      </c>
      <c r="H14" s="27">
        <v>110</v>
      </c>
      <c r="I14" s="23" t="s">
        <v>7</v>
      </c>
      <c r="J14" s="138">
        <f>J15</f>
        <v>47845300</v>
      </c>
      <c r="K14" s="138">
        <f>K15</f>
        <v>47778135.79</v>
      </c>
      <c r="L14" s="137">
        <f t="shared" si="0"/>
        <v>99.86</v>
      </c>
    </row>
    <row r="15" spans="1:12" ht="56.25">
      <c r="A15" s="17">
        <v>182</v>
      </c>
      <c r="B15" s="18">
        <v>1</v>
      </c>
      <c r="C15" s="19">
        <v>1</v>
      </c>
      <c r="D15" s="24">
        <v>1</v>
      </c>
      <c r="E15" s="25">
        <v>10</v>
      </c>
      <c r="F15" s="24">
        <v>0</v>
      </c>
      <c r="G15" s="26">
        <v>0</v>
      </c>
      <c r="H15" s="27">
        <v>110</v>
      </c>
      <c r="I15" s="28" t="s">
        <v>8</v>
      </c>
      <c r="J15" s="139">
        <f>J16+J17</f>
        <v>47845300</v>
      </c>
      <c r="K15" s="139">
        <f>K16+K17</f>
        <v>47778135.79</v>
      </c>
      <c r="L15" s="158">
        <f t="shared" si="0"/>
        <v>99.86</v>
      </c>
    </row>
    <row r="16" spans="1:12" ht="75">
      <c r="A16" s="17">
        <v>182</v>
      </c>
      <c r="B16" s="18">
        <v>1</v>
      </c>
      <c r="C16" s="19">
        <v>1</v>
      </c>
      <c r="D16" s="24">
        <v>1</v>
      </c>
      <c r="E16" s="25">
        <v>12</v>
      </c>
      <c r="F16" s="24">
        <v>2</v>
      </c>
      <c r="G16" s="26">
        <v>0</v>
      </c>
      <c r="H16" s="27">
        <v>110</v>
      </c>
      <c r="I16" s="29" t="s">
        <v>75</v>
      </c>
      <c r="J16" s="139">
        <v>4815200</v>
      </c>
      <c r="K16" s="139">
        <v>4747504.89</v>
      </c>
      <c r="L16" s="158">
        <f t="shared" si="0"/>
        <v>98.59</v>
      </c>
    </row>
    <row r="17" spans="1:12" ht="56.25">
      <c r="A17" s="17">
        <v>182</v>
      </c>
      <c r="B17" s="18">
        <v>1</v>
      </c>
      <c r="C17" s="19">
        <v>1</v>
      </c>
      <c r="D17" s="24">
        <v>1</v>
      </c>
      <c r="E17" s="25">
        <v>14</v>
      </c>
      <c r="F17" s="24">
        <v>2</v>
      </c>
      <c r="G17" s="26">
        <v>0</v>
      </c>
      <c r="H17" s="27">
        <v>110</v>
      </c>
      <c r="I17" s="29" t="s">
        <v>76</v>
      </c>
      <c r="J17" s="139">
        <v>43030100</v>
      </c>
      <c r="K17" s="139">
        <v>43030630.9</v>
      </c>
      <c r="L17" s="158">
        <f t="shared" si="0"/>
        <v>100</v>
      </c>
    </row>
    <row r="18" spans="1:12" ht="24" customHeight="1">
      <c r="A18" s="17">
        <v>182</v>
      </c>
      <c r="B18" s="18">
        <v>1</v>
      </c>
      <c r="C18" s="19">
        <v>1</v>
      </c>
      <c r="D18" s="24">
        <v>2</v>
      </c>
      <c r="E18" s="25">
        <v>0</v>
      </c>
      <c r="F18" s="24">
        <v>1</v>
      </c>
      <c r="G18" s="26">
        <v>0</v>
      </c>
      <c r="H18" s="27">
        <v>110</v>
      </c>
      <c r="I18" s="23" t="s">
        <v>9</v>
      </c>
      <c r="J18" s="138">
        <f>J19+J20+J21</f>
        <v>323205000</v>
      </c>
      <c r="K18" s="138">
        <f>K19+K20+K21</f>
        <v>323486048.60999995</v>
      </c>
      <c r="L18" s="149">
        <f t="shared" si="0"/>
        <v>100.09</v>
      </c>
    </row>
    <row r="19" spans="1:12" ht="97.5" customHeight="1">
      <c r="A19" s="17">
        <v>182</v>
      </c>
      <c r="B19" s="18">
        <v>1</v>
      </c>
      <c r="C19" s="19">
        <v>1</v>
      </c>
      <c r="D19" s="19">
        <v>2</v>
      </c>
      <c r="E19" s="20">
        <v>10</v>
      </c>
      <c r="F19" s="19">
        <v>1</v>
      </c>
      <c r="G19" s="21">
        <v>0</v>
      </c>
      <c r="H19" s="22">
        <v>110</v>
      </c>
      <c r="I19" s="28" t="s">
        <v>56</v>
      </c>
      <c r="J19" s="139">
        <v>321592000</v>
      </c>
      <c r="K19" s="139">
        <v>321838473.82</v>
      </c>
      <c r="L19" s="158">
        <f t="shared" si="0"/>
        <v>100.08</v>
      </c>
    </row>
    <row r="20" spans="1:12" ht="150">
      <c r="A20" s="17">
        <v>182</v>
      </c>
      <c r="B20" s="18">
        <v>1</v>
      </c>
      <c r="C20" s="19">
        <v>1</v>
      </c>
      <c r="D20" s="19">
        <v>2</v>
      </c>
      <c r="E20" s="20">
        <v>20</v>
      </c>
      <c r="F20" s="19">
        <v>1</v>
      </c>
      <c r="G20" s="21">
        <v>0</v>
      </c>
      <c r="H20" s="22">
        <v>110</v>
      </c>
      <c r="I20" s="28" t="s">
        <v>64</v>
      </c>
      <c r="J20" s="139">
        <v>628000</v>
      </c>
      <c r="K20" s="139">
        <v>630741.51</v>
      </c>
      <c r="L20" s="158">
        <f t="shared" si="0"/>
        <v>100.44</v>
      </c>
    </row>
    <row r="21" spans="1:12" ht="57.75" customHeight="1">
      <c r="A21" s="17">
        <v>182</v>
      </c>
      <c r="B21" s="18">
        <v>1</v>
      </c>
      <c r="C21" s="19">
        <v>1</v>
      </c>
      <c r="D21" s="19">
        <v>2</v>
      </c>
      <c r="E21" s="20">
        <v>30</v>
      </c>
      <c r="F21" s="19">
        <v>1</v>
      </c>
      <c r="G21" s="21">
        <v>0</v>
      </c>
      <c r="H21" s="22">
        <v>110</v>
      </c>
      <c r="I21" s="28" t="s">
        <v>60</v>
      </c>
      <c r="J21" s="139">
        <v>985000</v>
      </c>
      <c r="K21" s="139">
        <v>1016833.28</v>
      </c>
      <c r="L21" s="158">
        <f t="shared" si="0"/>
        <v>103.23</v>
      </c>
    </row>
    <row r="22" spans="1:13" ht="57.75" customHeight="1">
      <c r="A22" s="17">
        <v>0</v>
      </c>
      <c r="B22" s="18">
        <v>1</v>
      </c>
      <c r="C22" s="19">
        <v>3</v>
      </c>
      <c r="D22" s="19">
        <v>0</v>
      </c>
      <c r="E22" s="20">
        <v>0</v>
      </c>
      <c r="F22" s="19">
        <v>0</v>
      </c>
      <c r="G22" s="21">
        <v>0</v>
      </c>
      <c r="H22" s="22">
        <v>0</v>
      </c>
      <c r="I22" s="30" t="s">
        <v>61</v>
      </c>
      <c r="J22" s="140">
        <f>J23</f>
        <v>18660200</v>
      </c>
      <c r="K22" s="140">
        <f>K23</f>
        <v>18907719.490000002</v>
      </c>
      <c r="L22" s="149">
        <f t="shared" si="0"/>
        <v>101.33</v>
      </c>
      <c r="M22" s="31"/>
    </row>
    <row r="23" spans="1:13" ht="44.25" customHeight="1">
      <c r="A23" s="17">
        <v>0</v>
      </c>
      <c r="B23" s="18">
        <v>1</v>
      </c>
      <c r="C23" s="19">
        <v>3</v>
      </c>
      <c r="D23" s="19">
        <v>2</v>
      </c>
      <c r="E23" s="20">
        <v>0</v>
      </c>
      <c r="F23" s="19">
        <v>1</v>
      </c>
      <c r="G23" s="21">
        <v>0</v>
      </c>
      <c r="H23" s="22">
        <v>110</v>
      </c>
      <c r="I23" s="28" t="s">
        <v>62</v>
      </c>
      <c r="J23" s="141">
        <f>J24+J25+J26+J27</f>
        <v>18660200</v>
      </c>
      <c r="K23" s="141">
        <f>K24+K25+K26+K27</f>
        <v>18907719.490000002</v>
      </c>
      <c r="L23" s="158">
        <f t="shared" si="0"/>
        <v>101.33</v>
      </c>
      <c r="M23" s="31"/>
    </row>
    <row r="24" spans="1:12" ht="95.25" customHeight="1">
      <c r="A24" s="17">
        <v>100</v>
      </c>
      <c r="B24" s="18">
        <v>1</v>
      </c>
      <c r="C24" s="19">
        <v>3</v>
      </c>
      <c r="D24" s="19">
        <v>2</v>
      </c>
      <c r="E24" s="20">
        <v>230</v>
      </c>
      <c r="F24" s="19">
        <v>1</v>
      </c>
      <c r="G24" s="21">
        <v>0</v>
      </c>
      <c r="H24" s="22">
        <v>110</v>
      </c>
      <c r="I24" s="28" t="s">
        <v>69</v>
      </c>
      <c r="J24" s="141">
        <v>8247000</v>
      </c>
      <c r="K24" s="141">
        <v>8424624.16</v>
      </c>
      <c r="L24" s="158">
        <f t="shared" si="0"/>
        <v>102.15</v>
      </c>
    </row>
    <row r="25" spans="1:12" ht="114" customHeight="1">
      <c r="A25" s="17">
        <v>100</v>
      </c>
      <c r="B25" s="18">
        <v>1</v>
      </c>
      <c r="C25" s="19">
        <v>3</v>
      </c>
      <c r="D25" s="19">
        <v>2</v>
      </c>
      <c r="E25" s="20">
        <v>240</v>
      </c>
      <c r="F25" s="19">
        <v>1</v>
      </c>
      <c r="G25" s="21">
        <v>0</v>
      </c>
      <c r="H25" s="22">
        <v>110</v>
      </c>
      <c r="I25" s="28" t="s">
        <v>70</v>
      </c>
      <c r="J25" s="141">
        <v>80600</v>
      </c>
      <c r="K25" s="141">
        <v>81134.69</v>
      </c>
      <c r="L25" s="158">
        <f t="shared" si="0"/>
        <v>100.66</v>
      </c>
    </row>
    <row r="26" spans="1:12" ht="104.25" customHeight="1">
      <c r="A26" s="17">
        <v>100</v>
      </c>
      <c r="B26" s="18">
        <v>1</v>
      </c>
      <c r="C26" s="19">
        <v>3</v>
      </c>
      <c r="D26" s="19">
        <v>2</v>
      </c>
      <c r="E26" s="20">
        <v>250</v>
      </c>
      <c r="F26" s="19">
        <v>1</v>
      </c>
      <c r="G26" s="21">
        <v>0</v>
      </c>
      <c r="H26" s="22">
        <v>110</v>
      </c>
      <c r="I26" s="28" t="s">
        <v>71</v>
      </c>
      <c r="J26" s="141">
        <v>12188600</v>
      </c>
      <c r="K26" s="141">
        <v>12289554.39</v>
      </c>
      <c r="L26" s="158">
        <f t="shared" si="0"/>
        <v>100.83</v>
      </c>
    </row>
    <row r="27" spans="1:12" ht="97.5" customHeight="1">
      <c r="A27" s="17">
        <v>100</v>
      </c>
      <c r="B27" s="18">
        <v>1</v>
      </c>
      <c r="C27" s="19">
        <v>3</v>
      </c>
      <c r="D27" s="19">
        <v>2</v>
      </c>
      <c r="E27" s="20">
        <v>260</v>
      </c>
      <c r="F27" s="19">
        <v>1</v>
      </c>
      <c r="G27" s="21">
        <v>0</v>
      </c>
      <c r="H27" s="22">
        <v>110</v>
      </c>
      <c r="I27" s="28" t="s">
        <v>72</v>
      </c>
      <c r="J27" s="141">
        <v>-1856000</v>
      </c>
      <c r="K27" s="141">
        <v>-1887593.75</v>
      </c>
      <c r="L27" s="158">
        <f t="shared" si="0"/>
        <v>101.7</v>
      </c>
    </row>
    <row r="28" spans="1:12" ht="18.75">
      <c r="A28" s="17">
        <v>182</v>
      </c>
      <c r="B28" s="18">
        <v>1</v>
      </c>
      <c r="C28" s="19">
        <v>5</v>
      </c>
      <c r="D28" s="19">
        <v>0</v>
      </c>
      <c r="E28" s="20">
        <v>0</v>
      </c>
      <c r="F28" s="19">
        <v>0</v>
      </c>
      <c r="G28" s="21">
        <v>0</v>
      </c>
      <c r="H28" s="22">
        <v>0</v>
      </c>
      <c r="I28" s="23" t="s">
        <v>10</v>
      </c>
      <c r="J28" s="100">
        <f>J29+J32+J34</f>
        <v>23845000</v>
      </c>
      <c r="K28" s="100">
        <f>K29+K32+K34</f>
        <v>23581771</v>
      </c>
      <c r="L28" s="149">
        <f t="shared" si="0"/>
        <v>98.9</v>
      </c>
    </row>
    <row r="29" spans="1:12" ht="37.5">
      <c r="A29" s="17">
        <v>182</v>
      </c>
      <c r="B29" s="18">
        <v>1</v>
      </c>
      <c r="C29" s="19">
        <v>5</v>
      </c>
      <c r="D29" s="19">
        <v>2</v>
      </c>
      <c r="E29" s="20">
        <v>0</v>
      </c>
      <c r="F29" s="19">
        <v>2</v>
      </c>
      <c r="G29" s="21">
        <v>0</v>
      </c>
      <c r="H29" s="22">
        <v>110</v>
      </c>
      <c r="I29" s="30" t="s">
        <v>11</v>
      </c>
      <c r="J29" s="140">
        <f>J30+J31</f>
        <v>20194300</v>
      </c>
      <c r="K29" s="140">
        <f>K30+K31</f>
        <v>20137022.88</v>
      </c>
      <c r="L29" s="149">
        <f t="shared" si="0"/>
        <v>99.72</v>
      </c>
    </row>
    <row r="30" spans="1:12" ht="39" customHeight="1">
      <c r="A30" s="17">
        <v>182</v>
      </c>
      <c r="B30" s="18">
        <v>1</v>
      </c>
      <c r="C30" s="19">
        <v>5</v>
      </c>
      <c r="D30" s="19">
        <v>2</v>
      </c>
      <c r="E30" s="20">
        <v>10</v>
      </c>
      <c r="F30" s="19">
        <v>2</v>
      </c>
      <c r="G30" s="21">
        <v>0</v>
      </c>
      <c r="H30" s="22">
        <v>110</v>
      </c>
      <c r="I30" s="28" t="s">
        <v>11</v>
      </c>
      <c r="J30" s="139">
        <v>20194300</v>
      </c>
      <c r="K30" s="139">
        <v>19950326.08</v>
      </c>
      <c r="L30" s="158">
        <f t="shared" si="0"/>
        <v>98.79</v>
      </c>
    </row>
    <row r="31" spans="1:12" ht="56.25" customHeight="1">
      <c r="A31" s="17">
        <v>182</v>
      </c>
      <c r="B31" s="18">
        <v>1</v>
      </c>
      <c r="C31" s="19">
        <v>5</v>
      </c>
      <c r="D31" s="19">
        <v>2</v>
      </c>
      <c r="E31" s="20">
        <v>20</v>
      </c>
      <c r="F31" s="19">
        <v>2</v>
      </c>
      <c r="G31" s="21">
        <v>0</v>
      </c>
      <c r="H31" s="22">
        <v>110</v>
      </c>
      <c r="I31" s="28" t="s">
        <v>158</v>
      </c>
      <c r="J31" s="139">
        <v>0</v>
      </c>
      <c r="K31" s="139">
        <v>186696.8</v>
      </c>
      <c r="L31" s="158" t="s">
        <v>179</v>
      </c>
    </row>
    <row r="32" spans="1:12" ht="27" customHeight="1">
      <c r="A32" s="17">
        <v>182</v>
      </c>
      <c r="B32" s="18">
        <v>1</v>
      </c>
      <c r="C32" s="19">
        <v>5</v>
      </c>
      <c r="D32" s="19">
        <v>3</v>
      </c>
      <c r="E32" s="20">
        <v>0</v>
      </c>
      <c r="F32" s="19">
        <v>1</v>
      </c>
      <c r="G32" s="21">
        <v>0</v>
      </c>
      <c r="H32" s="22">
        <v>110</v>
      </c>
      <c r="I32" s="30" t="s">
        <v>106</v>
      </c>
      <c r="J32" s="140">
        <f>J33</f>
        <v>90500</v>
      </c>
      <c r="K32" s="140">
        <f>K33</f>
        <v>90488</v>
      </c>
      <c r="L32" s="149">
        <f t="shared" si="0"/>
        <v>99.99</v>
      </c>
    </row>
    <row r="33" spans="1:12" ht="29.25" customHeight="1">
      <c r="A33" s="17">
        <v>182</v>
      </c>
      <c r="B33" s="18">
        <v>1</v>
      </c>
      <c r="C33" s="19">
        <v>5</v>
      </c>
      <c r="D33" s="19">
        <v>3</v>
      </c>
      <c r="E33" s="20">
        <v>10</v>
      </c>
      <c r="F33" s="19">
        <v>1</v>
      </c>
      <c r="G33" s="21">
        <v>0</v>
      </c>
      <c r="H33" s="22">
        <v>110</v>
      </c>
      <c r="I33" s="32" t="s">
        <v>106</v>
      </c>
      <c r="J33" s="139">
        <v>90500</v>
      </c>
      <c r="K33" s="139">
        <v>90488</v>
      </c>
      <c r="L33" s="158">
        <f t="shared" si="0"/>
        <v>99.99</v>
      </c>
    </row>
    <row r="34" spans="1:12" ht="37.5">
      <c r="A34" s="17">
        <v>182</v>
      </c>
      <c r="B34" s="18">
        <v>1</v>
      </c>
      <c r="C34" s="19">
        <v>5</v>
      </c>
      <c r="D34" s="19">
        <v>4</v>
      </c>
      <c r="E34" s="20">
        <v>0</v>
      </c>
      <c r="F34" s="19">
        <v>2</v>
      </c>
      <c r="G34" s="21">
        <v>0</v>
      </c>
      <c r="H34" s="22">
        <v>110</v>
      </c>
      <c r="I34" s="30" t="s">
        <v>57</v>
      </c>
      <c r="J34" s="140">
        <f>J35</f>
        <v>3560200</v>
      </c>
      <c r="K34" s="140">
        <f>K35</f>
        <v>3354260.12</v>
      </c>
      <c r="L34" s="149">
        <f t="shared" si="0"/>
        <v>94.22</v>
      </c>
    </row>
    <row r="35" spans="1:12" ht="56.25">
      <c r="A35" s="17">
        <v>182</v>
      </c>
      <c r="B35" s="18">
        <v>1</v>
      </c>
      <c r="C35" s="19">
        <v>5</v>
      </c>
      <c r="D35" s="19">
        <v>4</v>
      </c>
      <c r="E35" s="20">
        <v>10</v>
      </c>
      <c r="F35" s="19">
        <v>2</v>
      </c>
      <c r="G35" s="21">
        <v>0</v>
      </c>
      <c r="H35" s="22">
        <v>110</v>
      </c>
      <c r="I35" s="28" t="s">
        <v>58</v>
      </c>
      <c r="J35" s="139">
        <v>3560200</v>
      </c>
      <c r="K35" s="139">
        <v>3354260.12</v>
      </c>
      <c r="L35" s="158">
        <f t="shared" si="0"/>
        <v>94.22</v>
      </c>
    </row>
    <row r="36" spans="1:12" ht="18.75">
      <c r="A36" s="17">
        <v>182</v>
      </c>
      <c r="B36" s="18">
        <v>1</v>
      </c>
      <c r="C36" s="19">
        <v>6</v>
      </c>
      <c r="D36" s="19">
        <v>0</v>
      </c>
      <c r="E36" s="20">
        <v>0</v>
      </c>
      <c r="F36" s="19">
        <v>0</v>
      </c>
      <c r="G36" s="21">
        <v>0</v>
      </c>
      <c r="H36" s="22">
        <v>0</v>
      </c>
      <c r="I36" s="23" t="s">
        <v>12</v>
      </c>
      <c r="J36" s="100">
        <f>J37+J39</f>
        <v>38877000</v>
      </c>
      <c r="K36" s="100">
        <f>K37+K39</f>
        <v>39019702.730000004</v>
      </c>
      <c r="L36" s="149">
        <f t="shared" si="0"/>
        <v>100.37</v>
      </c>
    </row>
    <row r="37" spans="1:12" ht="18.75">
      <c r="A37" s="17">
        <v>182</v>
      </c>
      <c r="B37" s="18">
        <v>1</v>
      </c>
      <c r="C37" s="19">
        <v>6</v>
      </c>
      <c r="D37" s="33">
        <v>1</v>
      </c>
      <c r="E37" s="34">
        <v>0</v>
      </c>
      <c r="F37" s="33">
        <v>0</v>
      </c>
      <c r="G37" s="35">
        <v>0</v>
      </c>
      <c r="H37" s="36">
        <v>110</v>
      </c>
      <c r="I37" s="23" t="s">
        <v>13</v>
      </c>
      <c r="J37" s="100">
        <f>J38</f>
        <v>15492700</v>
      </c>
      <c r="K37" s="100">
        <f>K38</f>
        <v>15705447.11</v>
      </c>
      <c r="L37" s="149">
        <f t="shared" si="0"/>
        <v>101.37</v>
      </c>
    </row>
    <row r="38" spans="1:12" ht="56.25">
      <c r="A38" s="17">
        <v>182</v>
      </c>
      <c r="B38" s="18">
        <v>1</v>
      </c>
      <c r="C38" s="19">
        <v>6</v>
      </c>
      <c r="D38" s="19">
        <v>1</v>
      </c>
      <c r="E38" s="20">
        <v>20</v>
      </c>
      <c r="F38" s="19">
        <v>4</v>
      </c>
      <c r="G38" s="21">
        <v>0</v>
      </c>
      <c r="H38" s="22">
        <v>110</v>
      </c>
      <c r="I38" s="28" t="s">
        <v>14</v>
      </c>
      <c r="J38" s="139">
        <v>15492700</v>
      </c>
      <c r="K38" s="139">
        <v>15705447.11</v>
      </c>
      <c r="L38" s="158">
        <f t="shared" si="0"/>
        <v>101.37</v>
      </c>
    </row>
    <row r="39" spans="1:12" ht="18.75">
      <c r="A39" s="17">
        <v>182</v>
      </c>
      <c r="B39" s="18">
        <v>1</v>
      </c>
      <c r="C39" s="19">
        <v>6</v>
      </c>
      <c r="D39" s="19">
        <v>6</v>
      </c>
      <c r="E39" s="20">
        <v>0</v>
      </c>
      <c r="F39" s="19">
        <v>0</v>
      </c>
      <c r="G39" s="21">
        <v>0</v>
      </c>
      <c r="H39" s="22">
        <v>110</v>
      </c>
      <c r="I39" s="23" t="s">
        <v>15</v>
      </c>
      <c r="J39" s="100">
        <f>J40+J42</f>
        <v>23384300</v>
      </c>
      <c r="K39" s="100">
        <f>K40+K42</f>
        <v>23314255.62</v>
      </c>
      <c r="L39" s="149">
        <f t="shared" si="0"/>
        <v>99.7</v>
      </c>
    </row>
    <row r="40" spans="1:12" ht="18.75">
      <c r="A40" s="17">
        <v>182</v>
      </c>
      <c r="B40" s="18">
        <v>1</v>
      </c>
      <c r="C40" s="19">
        <v>6</v>
      </c>
      <c r="D40" s="19">
        <v>6</v>
      </c>
      <c r="E40" s="20">
        <v>30</v>
      </c>
      <c r="F40" s="19">
        <v>0</v>
      </c>
      <c r="G40" s="21">
        <v>0</v>
      </c>
      <c r="H40" s="22">
        <v>110</v>
      </c>
      <c r="I40" s="28" t="s">
        <v>79</v>
      </c>
      <c r="J40" s="139">
        <f>J41</f>
        <v>21734300</v>
      </c>
      <c r="K40" s="139">
        <f>K41</f>
        <v>22346589.96</v>
      </c>
      <c r="L40" s="158">
        <f t="shared" si="0"/>
        <v>102.82</v>
      </c>
    </row>
    <row r="41" spans="1:12" ht="42" customHeight="1">
      <c r="A41" s="37">
        <v>182</v>
      </c>
      <c r="B41" s="38">
        <v>1</v>
      </c>
      <c r="C41" s="39">
        <v>6</v>
      </c>
      <c r="D41" s="39">
        <v>6</v>
      </c>
      <c r="E41" s="40">
        <v>32</v>
      </c>
      <c r="F41" s="39">
        <v>4</v>
      </c>
      <c r="G41" s="41">
        <v>0</v>
      </c>
      <c r="H41" s="42">
        <v>110</v>
      </c>
      <c r="I41" s="29" t="s">
        <v>77</v>
      </c>
      <c r="J41" s="142">
        <v>21734300</v>
      </c>
      <c r="K41" s="142">
        <v>22346589.96</v>
      </c>
      <c r="L41" s="161">
        <f t="shared" si="0"/>
        <v>102.82</v>
      </c>
    </row>
    <row r="42" spans="1:12" ht="18.75">
      <c r="A42" s="17">
        <v>182</v>
      </c>
      <c r="B42" s="18">
        <v>1</v>
      </c>
      <c r="C42" s="19">
        <v>6</v>
      </c>
      <c r="D42" s="19">
        <v>6</v>
      </c>
      <c r="E42" s="20">
        <v>40</v>
      </c>
      <c r="F42" s="19">
        <v>0</v>
      </c>
      <c r="G42" s="21">
        <v>0</v>
      </c>
      <c r="H42" s="22">
        <v>110</v>
      </c>
      <c r="I42" s="28" t="s">
        <v>80</v>
      </c>
      <c r="J42" s="139">
        <f>J43</f>
        <v>1650000</v>
      </c>
      <c r="K42" s="139">
        <f>K43</f>
        <v>967665.66</v>
      </c>
      <c r="L42" s="158">
        <f t="shared" si="0"/>
        <v>58.65</v>
      </c>
    </row>
    <row r="43" spans="1:12" ht="61.5" customHeight="1">
      <c r="A43" s="37">
        <v>182</v>
      </c>
      <c r="B43" s="38">
        <v>1</v>
      </c>
      <c r="C43" s="39">
        <v>6</v>
      </c>
      <c r="D43" s="39">
        <v>6</v>
      </c>
      <c r="E43" s="40">
        <v>42</v>
      </c>
      <c r="F43" s="39">
        <v>4</v>
      </c>
      <c r="G43" s="41">
        <v>0</v>
      </c>
      <c r="H43" s="42">
        <v>110</v>
      </c>
      <c r="I43" s="29" t="s">
        <v>78</v>
      </c>
      <c r="J43" s="142">
        <v>1650000</v>
      </c>
      <c r="K43" s="142">
        <v>967665.66</v>
      </c>
      <c r="L43" s="161">
        <f t="shared" si="0"/>
        <v>58.65</v>
      </c>
    </row>
    <row r="44" spans="1:12" ht="24" customHeight="1">
      <c r="A44" s="17">
        <v>0</v>
      </c>
      <c r="B44" s="18">
        <v>1</v>
      </c>
      <c r="C44" s="19">
        <v>8</v>
      </c>
      <c r="D44" s="19">
        <v>0</v>
      </c>
      <c r="E44" s="20">
        <v>0</v>
      </c>
      <c r="F44" s="19">
        <v>0</v>
      </c>
      <c r="G44" s="21">
        <v>0</v>
      </c>
      <c r="H44" s="22">
        <v>0</v>
      </c>
      <c r="I44" s="23" t="s">
        <v>16</v>
      </c>
      <c r="J44" s="143">
        <f>J45+J47</f>
        <v>8617200</v>
      </c>
      <c r="K44" s="143">
        <f>K45+K47</f>
        <v>8544238.559999999</v>
      </c>
      <c r="L44" s="149">
        <f t="shared" si="0"/>
        <v>99.15</v>
      </c>
    </row>
    <row r="45" spans="1:12" ht="59.25" customHeight="1">
      <c r="A45" s="17">
        <v>182</v>
      </c>
      <c r="B45" s="18">
        <v>1</v>
      </c>
      <c r="C45" s="19">
        <v>8</v>
      </c>
      <c r="D45" s="19">
        <v>3</v>
      </c>
      <c r="E45" s="20">
        <v>0</v>
      </c>
      <c r="F45" s="19">
        <v>1</v>
      </c>
      <c r="G45" s="21">
        <v>0</v>
      </c>
      <c r="H45" s="22">
        <v>110</v>
      </c>
      <c r="I45" s="23" t="s">
        <v>17</v>
      </c>
      <c r="J45" s="138">
        <f>J46</f>
        <v>8366800</v>
      </c>
      <c r="K45" s="138">
        <f>K46</f>
        <v>8301838.56</v>
      </c>
      <c r="L45" s="149">
        <f t="shared" si="0"/>
        <v>99.22</v>
      </c>
    </row>
    <row r="46" spans="1:12" ht="56.25">
      <c r="A46" s="17">
        <v>182</v>
      </c>
      <c r="B46" s="18">
        <v>1</v>
      </c>
      <c r="C46" s="19">
        <v>8</v>
      </c>
      <c r="D46" s="19">
        <v>3</v>
      </c>
      <c r="E46" s="20">
        <v>10</v>
      </c>
      <c r="F46" s="19">
        <v>1</v>
      </c>
      <c r="G46" s="21">
        <v>1000</v>
      </c>
      <c r="H46" s="22">
        <v>110</v>
      </c>
      <c r="I46" s="28" t="s">
        <v>40</v>
      </c>
      <c r="J46" s="139">
        <v>8366800</v>
      </c>
      <c r="K46" s="139">
        <v>8301838.56</v>
      </c>
      <c r="L46" s="158">
        <f t="shared" si="0"/>
        <v>99.22</v>
      </c>
    </row>
    <row r="47" spans="1:12" ht="62.25" customHeight="1">
      <c r="A47" s="17">
        <v>0</v>
      </c>
      <c r="B47" s="18">
        <v>1</v>
      </c>
      <c r="C47" s="19">
        <v>8</v>
      </c>
      <c r="D47" s="19">
        <v>7</v>
      </c>
      <c r="E47" s="20">
        <v>0</v>
      </c>
      <c r="F47" s="19">
        <v>1</v>
      </c>
      <c r="G47" s="21">
        <v>0</v>
      </c>
      <c r="H47" s="22">
        <v>110</v>
      </c>
      <c r="I47" s="23" t="s">
        <v>18</v>
      </c>
      <c r="J47" s="138">
        <f>J48+J49</f>
        <v>250400</v>
      </c>
      <c r="K47" s="138">
        <f>K48+K49</f>
        <v>242400</v>
      </c>
      <c r="L47" s="149">
        <f t="shared" si="0"/>
        <v>96.81</v>
      </c>
    </row>
    <row r="48" spans="1:12" ht="37.5">
      <c r="A48" s="17">
        <v>18</v>
      </c>
      <c r="B48" s="18">
        <v>1</v>
      </c>
      <c r="C48" s="19">
        <v>8</v>
      </c>
      <c r="D48" s="19">
        <v>7</v>
      </c>
      <c r="E48" s="20">
        <v>150</v>
      </c>
      <c r="F48" s="19">
        <v>1</v>
      </c>
      <c r="G48" s="21">
        <v>1000</v>
      </c>
      <c r="H48" s="22">
        <v>110</v>
      </c>
      <c r="I48" s="28" t="s">
        <v>19</v>
      </c>
      <c r="J48" s="139">
        <v>20000</v>
      </c>
      <c r="K48" s="139">
        <v>20000</v>
      </c>
      <c r="L48" s="158">
        <f t="shared" si="0"/>
        <v>100</v>
      </c>
    </row>
    <row r="49" spans="1:12" ht="120.75" customHeight="1">
      <c r="A49" s="17">
        <v>13</v>
      </c>
      <c r="B49" s="18">
        <v>1</v>
      </c>
      <c r="C49" s="19">
        <v>8</v>
      </c>
      <c r="D49" s="19">
        <v>7</v>
      </c>
      <c r="E49" s="20">
        <v>173</v>
      </c>
      <c r="F49" s="19">
        <v>1</v>
      </c>
      <c r="G49" s="21">
        <v>1000</v>
      </c>
      <c r="H49" s="22">
        <v>110</v>
      </c>
      <c r="I49" s="28" t="s">
        <v>67</v>
      </c>
      <c r="J49" s="139">
        <v>230400</v>
      </c>
      <c r="K49" s="139">
        <v>222400</v>
      </c>
      <c r="L49" s="158">
        <f t="shared" si="0"/>
        <v>96.53</v>
      </c>
    </row>
    <row r="50" spans="1:12" ht="59.25" customHeight="1">
      <c r="A50" s="17">
        <v>182</v>
      </c>
      <c r="B50" s="18">
        <v>1</v>
      </c>
      <c r="C50" s="19">
        <v>9</v>
      </c>
      <c r="D50" s="19">
        <v>0</v>
      </c>
      <c r="E50" s="20">
        <v>0</v>
      </c>
      <c r="F50" s="19">
        <v>0</v>
      </c>
      <c r="G50" s="21">
        <v>0</v>
      </c>
      <c r="H50" s="22">
        <v>0</v>
      </c>
      <c r="I50" s="30" t="s">
        <v>159</v>
      </c>
      <c r="J50" s="140">
        <f>SUM(J52)</f>
        <v>2760</v>
      </c>
      <c r="K50" s="140">
        <f>SUM(K52)</f>
        <v>2756.21</v>
      </c>
      <c r="L50" s="162">
        <f t="shared" si="0"/>
        <v>99.86</v>
      </c>
    </row>
    <row r="51" spans="1:12" ht="27.75" customHeight="1">
      <c r="A51" s="17">
        <v>182</v>
      </c>
      <c r="B51" s="18">
        <v>1</v>
      </c>
      <c r="C51" s="19">
        <v>9</v>
      </c>
      <c r="D51" s="19">
        <v>4</v>
      </c>
      <c r="E51" s="20">
        <v>0</v>
      </c>
      <c r="F51" s="19">
        <v>0</v>
      </c>
      <c r="G51" s="21">
        <v>0</v>
      </c>
      <c r="H51" s="22">
        <v>110</v>
      </c>
      <c r="I51" s="32" t="s">
        <v>160</v>
      </c>
      <c r="J51" s="139">
        <f>SUM(J52)</f>
        <v>2760</v>
      </c>
      <c r="K51" s="139">
        <f>SUM(K52)</f>
        <v>2756.21</v>
      </c>
      <c r="L51" s="158">
        <f t="shared" si="0"/>
        <v>99.86</v>
      </c>
    </row>
    <row r="52" spans="1:12" ht="40.5" customHeight="1">
      <c r="A52" s="17">
        <v>182</v>
      </c>
      <c r="B52" s="18">
        <v>1</v>
      </c>
      <c r="C52" s="19">
        <v>9</v>
      </c>
      <c r="D52" s="19">
        <v>4</v>
      </c>
      <c r="E52" s="20">
        <v>50</v>
      </c>
      <c r="F52" s="19">
        <v>0</v>
      </c>
      <c r="G52" s="21">
        <v>0</v>
      </c>
      <c r="H52" s="22">
        <v>110</v>
      </c>
      <c r="I52" s="32" t="s">
        <v>161</v>
      </c>
      <c r="J52" s="139">
        <f>SUM(J53:J53)</f>
        <v>2760</v>
      </c>
      <c r="K52" s="139">
        <f>SUM(K53:K53)</f>
        <v>2756.21</v>
      </c>
      <c r="L52" s="158">
        <f t="shared" si="0"/>
        <v>99.86</v>
      </c>
    </row>
    <row r="53" spans="1:12" ht="67.5" customHeight="1">
      <c r="A53" s="54">
        <v>182</v>
      </c>
      <c r="B53" s="55">
        <v>1</v>
      </c>
      <c r="C53" s="56">
        <v>9</v>
      </c>
      <c r="D53" s="56">
        <v>4</v>
      </c>
      <c r="E53" s="57">
        <v>52</v>
      </c>
      <c r="F53" s="56">
        <v>4</v>
      </c>
      <c r="G53" s="58">
        <v>0</v>
      </c>
      <c r="H53" s="59">
        <v>110</v>
      </c>
      <c r="I53" s="32" t="s">
        <v>162</v>
      </c>
      <c r="J53" s="141">
        <v>2760</v>
      </c>
      <c r="K53" s="141">
        <v>2756.21</v>
      </c>
      <c r="L53" s="158">
        <f t="shared" si="0"/>
        <v>99.86</v>
      </c>
    </row>
    <row r="54" spans="1:12" ht="56.25">
      <c r="A54" s="17">
        <v>0</v>
      </c>
      <c r="B54" s="18">
        <v>1</v>
      </c>
      <c r="C54" s="19">
        <v>11</v>
      </c>
      <c r="D54" s="19">
        <v>0</v>
      </c>
      <c r="E54" s="20">
        <v>0</v>
      </c>
      <c r="F54" s="19">
        <v>0</v>
      </c>
      <c r="G54" s="21">
        <v>0</v>
      </c>
      <c r="H54" s="22">
        <v>0</v>
      </c>
      <c r="I54" s="23" t="s">
        <v>20</v>
      </c>
      <c r="J54" s="138">
        <f>J57+J70+J73+J75+J55</f>
        <v>44076450</v>
      </c>
      <c r="K54" s="138">
        <f>K57+K70+K73+K75+K55</f>
        <v>46092503.82999999</v>
      </c>
      <c r="L54" s="149">
        <f t="shared" si="0"/>
        <v>104.57</v>
      </c>
    </row>
    <row r="55" spans="1:12" ht="112.5">
      <c r="A55" s="17">
        <v>907</v>
      </c>
      <c r="B55" s="18">
        <v>1</v>
      </c>
      <c r="C55" s="19">
        <v>11</v>
      </c>
      <c r="D55" s="19">
        <v>1</v>
      </c>
      <c r="E55" s="20">
        <v>0</v>
      </c>
      <c r="F55" s="19">
        <v>0</v>
      </c>
      <c r="G55" s="21">
        <v>0</v>
      </c>
      <c r="H55" s="22">
        <v>120</v>
      </c>
      <c r="I55" s="23" t="s">
        <v>163</v>
      </c>
      <c r="J55" s="138">
        <f>SUM(J56)</f>
        <v>3000</v>
      </c>
      <c r="K55" s="138">
        <f>SUM(K56)</f>
        <v>3021</v>
      </c>
      <c r="L55" s="149">
        <f t="shared" si="0"/>
        <v>100.7</v>
      </c>
    </row>
    <row r="56" spans="1:12" ht="112.5">
      <c r="A56" s="17">
        <v>907</v>
      </c>
      <c r="B56" s="18">
        <v>1</v>
      </c>
      <c r="C56" s="19">
        <v>11</v>
      </c>
      <c r="D56" s="19">
        <v>1</v>
      </c>
      <c r="E56" s="20">
        <v>40</v>
      </c>
      <c r="F56" s="19">
        <v>4</v>
      </c>
      <c r="G56" s="21">
        <v>0</v>
      </c>
      <c r="H56" s="22">
        <v>120</v>
      </c>
      <c r="I56" s="32" t="s">
        <v>41</v>
      </c>
      <c r="J56" s="141">
        <v>3000</v>
      </c>
      <c r="K56" s="141">
        <v>3021</v>
      </c>
      <c r="L56" s="158">
        <f t="shared" si="0"/>
        <v>100.7</v>
      </c>
    </row>
    <row r="57" spans="1:12" ht="139.5" customHeight="1">
      <c r="A57" s="17">
        <v>0</v>
      </c>
      <c r="B57" s="18">
        <v>1</v>
      </c>
      <c r="C57" s="19">
        <v>11</v>
      </c>
      <c r="D57" s="19">
        <v>5</v>
      </c>
      <c r="E57" s="20">
        <v>0</v>
      </c>
      <c r="F57" s="19">
        <v>0</v>
      </c>
      <c r="G57" s="21">
        <v>0</v>
      </c>
      <c r="H57" s="22">
        <v>120</v>
      </c>
      <c r="I57" s="23" t="s">
        <v>41</v>
      </c>
      <c r="J57" s="138">
        <f>J58+J60+J62+J66+J68</f>
        <v>38256100</v>
      </c>
      <c r="K57" s="138">
        <f>K58+K60+K62+K66+K68</f>
        <v>40541844.849999994</v>
      </c>
      <c r="L57" s="149">
        <f t="shared" si="0"/>
        <v>105.97</v>
      </c>
    </row>
    <row r="58" spans="1:12" s="3" customFormat="1" ht="93.75">
      <c r="A58" s="17">
        <v>0</v>
      </c>
      <c r="B58" s="43">
        <v>1</v>
      </c>
      <c r="C58" s="44">
        <v>11</v>
      </c>
      <c r="D58" s="44">
        <v>5</v>
      </c>
      <c r="E58" s="17">
        <v>10</v>
      </c>
      <c r="F58" s="44">
        <v>0</v>
      </c>
      <c r="G58" s="45">
        <v>0</v>
      </c>
      <c r="H58" s="46">
        <v>120</v>
      </c>
      <c r="I58" s="47" t="s">
        <v>21</v>
      </c>
      <c r="J58" s="150">
        <f>J59</f>
        <v>27100000</v>
      </c>
      <c r="K58" s="150">
        <f>K59</f>
        <v>29126536.74</v>
      </c>
      <c r="L58" s="158">
        <f t="shared" si="0"/>
        <v>107.48</v>
      </c>
    </row>
    <row r="59" spans="1:12" s="3" customFormat="1" ht="113.25" customHeight="1">
      <c r="A59" s="48">
        <v>907</v>
      </c>
      <c r="B59" s="49">
        <v>1</v>
      </c>
      <c r="C59" s="50">
        <v>11</v>
      </c>
      <c r="D59" s="50">
        <v>5</v>
      </c>
      <c r="E59" s="48">
        <v>12</v>
      </c>
      <c r="F59" s="50">
        <v>4</v>
      </c>
      <c r="G59" s="51">
        <v>0</v>
      </c>
      <c r="H59" s="52">
        <v>120</v>
      </c>
      <c r="I59" s="53" t="s">
        <v>51</v>
      </c>
      <c r="J59" s="151">
        <v>27100000</v>
      </c>
      <c r="K59" s="151">
        <v>29126536.74</v>
      </c>
      <c r="L59" s="161">
        <f t="shared" si="0"/>
        <v>107.48</v>
      </c>
    </row>
    <row r="60" spans="1:12" ht="120" customHeight="1">
      <c r="A60" s="17">
        <v>0</v>
      </c>
      <c r="B60" s="18">
        <v>1</v>
      </c>
      <c r="C60" s="19">
        <v>11</v>
      </c>
      <c r="D60" s="19">
        <v>5</v>
      </c>
      <c r="E60" s="20">
        <v>20</v>
      </c>
      <c r="F60" s="19">
        <v>0</v>
      </c>
      <c r="G60" s="21">
        <v>0</v>
      </c>
      <c r="H60" s="22">
        <v>120</v>
      </c>
      <c r="I60" s="28" t="s">
        <v>42</v>
      </c>
      <c r="J60" s="139">
        <f>J61</f>
        <v>4294200</v>
      </c>
      <c r="K60" s="139">
        <f>K61</f>
        <v>4392636.77</v>
      </c>
      <c r="L60" s="158">
        <f t="shared" si="0"/>
        <v>102.29</v>
      </c>
    </row>
    <row r="61" spans="1:12" ht="99" customHeight="1">
      <c r="A61" s="37">
        <v>907</v>
      </c>
      <c r="B61" s="38">
        <v>1</v>
      </c>
      <c r="C61" s="39">
        <v>11</v>
      </c>
      <c r="D61" s="39">
        <v>5</v>
      </c>
      <c r="E61" s="40">
        <v>24</v>
      </c>
      <c r="F61" s="39">
        <v>4</v>
      </c>
      <c r="G61" s="41">
        <v>0</v>
      </c>
      <c r="H61" s="42">
        <v>120</v>
      </c>
      <c r="I61" s="29" t="s">
        <v>43</v>
      </c>
      <c r="J61" s="142">
        <v>4294200</v>
      </c>
      <c r="K61" s="142">
        <v>4392636.77</v>
      </c>
      <c r="L61" s="161">
        <f t="shared" si="0"/>
        <v>102.29</v>
      </c>
    </row>
    <row r="62" spans="1:12" ht="113.25" customHeight="1">
      <c r="A62" s="17">
        <v>0</v>
      </c>
      <c r="B62" s="43">
        <v>1</v>
      </c>
      <c r="C62" s="44">
        <v>11</v>
      </c>
      <c r="D62" s="44">
        <v>5</v>
      </c>
      <c r="E62" s="17">
        <v>30</v>
      </c>
      <c r="F62" s="44">
        <v>0</v>
      </c>
      <c r="G62" s="45">
        <v>0</v>
      </c>
      <c r="H62" s="46">
        <v>120</v>
      </c>
      <c r="I62" s="47" t="s">
        <v>44</v>
      </c>
      <c r="J62" s="152">
        <f>J63</f>
        <v>939400</v>
      </c>
      <c r="K62" s="152">
        <f>K63</f>
        <v>939233.42</v>
      </c>
      <c r="L62" s="158">
        <f t="shared" si="0"/>
        <v>99.98</v>
      </c>
    </row>
    <row r="63" spans="1:12" ht="97.5" customHeight="1">
      <c r="A63" s="54">
        <v>0</v>
      </c>
      <c r="B63" s="55">
        <v>1</v>
      </c>
      <c r="C63" s="56">
        <v>11</v>
      </c>
      <c r="D63" s="56">
        <v>5</v>
      </c>
      <c r="E63" s="57">
        <v>34</v>
      </c>
      <c r="F63" s="56">
        <v>4</v>
      </c>
      <c r="G63" s="58">
        <v>0</v>
      </c>
      <c r="H63" s="59">
        <v>120</v>
      </c>
      <c r="I63" s="32" t="s">
        <v>45</v>
      </c>
      <c r="J63" s="141">
        <f>J64+J65</f>
        <v>939400</v>
      </c>
      <c r="K63" s="141">
        <f>K64+K65</f>
        <v>939233.42</v>
      </c>
      <c r="L63" s="158">
        <f t="shared" si="0"/>
        <v>99.98</v>
      </c>
    </row>
    <row r="64" spans="1:12" ht="97.5" customHeight="1">
      <c r="A64" s="37">
        <v>13</v>
      </c>
      <c r="B64" s="38">
        <v>1</v>
      </c>
      <c r="C64" s="39">
        <v>11</v>
      </c>
      <c r="D64" s="39">
        <v>5</v>
      </c>
      <c r="E64" s="40">
        <v>34</v>
      </c>
      <c r="F64" s="39">
        <v>4</v>
      </c>
      <c r="G64" s="41">
        <v>0</v>
      </c>
      <c r="H64" s="42">
        <v>120</v>
      </c>
      <c r="I64" s="29" t="s">
        <v>45</v>
      </c>
      <c r="J64" s="142">
        <v>901000</v>
      </c>
      <c r="K64" s="142">
        <v>900833.42</v>
      </c>
      <c r="L64" s="161">
        <f t="shared" si="0"/>
        <v>99.98</v>
      </c>
    </row>
    <row r="65" spans="1:12" ht="97.5" customHeight="1">
      <c r="A65" s="37">
        <v>18</v>
      </c>
      <c r="B65" s="38">
        <v>1</v>
      </c>
      <c r="C65" s="39">
        <v>11</v>
      </c>
      <c r="D65" s="39">
        <v>5</v>
      </c>
      <c r="E65" s="40">
        <v>34</v>
      </c>
      <c r="F65" s="39">
        <v>4</v>
      </c>
      <c r="G65" s="41">
        <v>0</v>
      </c>
      <c r="H65" s="42">
        <v>120</v>
      </c>
      <c r="I65" s="29" t="s">
        <v>45</v>
      </c>
      <c r="J65" s="142">
        <v>38400</v>
      </c>
      <c r="K65" s="142">
        <v>38400</v>
      </c>
      <c r="L65" s="161">
        <f t="shared" si="0"/>
        <v>100</v>
      </c>
    </row>
    <row r="66" spans="1:12" ht="63" customHeight="1">
      <c r="A66" s="54">
        <v>0</v>
      </c>
      <c r="B66" s="55">
        <v>1</v>
      </c>
      <c r="C66" s="56">
        <v>11</v>
      </c>
      <c r="D66" s="56">
        <v>5</v>
      </c>
      <c r="E66" s="57">
        <v>74</v>
      </c>
      <c r="F66" s="56">
        <v>4</v>
      </c>
      <c r="G66" s="58">
        <v>0</v>
      </c>
      <c r="H66" s="59">
        <v>120</v>
      </c>
      <c r="I66" s="32" t="s">
        <v>107</v>
      </c>
      <c r="J66" s="141">
        <f>J67</f>
        <v>5469200</v>
      </c>
      <c r="K66" s="141">
        <f>K67</f>
        <v>5630096.98</v>
      </c>
      <c r="L66" s="158">
        <f t="shared" si="0"/>
        <v>102.94</v>
      </c>
    </row>
    <row r="67" spans="1:12" ht="58.5" customHeight="1">
      <c r="A67" s="37">
        <v>907</v>
      </c>
      <c r="B67" s="38">
        <v>1</v>
      </c>
      <c r="C67" s="39">
        <v>11</v>
      </c>
      <c r="D67" s="39">
        <v>5</v>
      </c>
      <c r="E67" s="40">
        <v>74</v>
      </c>
      <c r="F67" s="39">
        <v>4</v>
      </c>
      <c r="G67" s="41">
        <v>0</v>
      </c>
      <c r="H67" s="42">
        <v>120</v>
      </c>
      <c r="I67" s="29" t="s">
        <v>107</v>
      </c>
      <c r="J67" s="142">
        <v>5469200</v>
      </c>
      <c r="K67" s="142">
        <v>5630096.98</v>
      </c>
      <c r="L67" s="161">
        <f t="shared" si="0"/>
        <v>102.94</v>
      </c>
    </row>
    <row r="68" spans="1:12" ht="68.25" customHeight="1">
      <c r="A68" s="66">
        <v>0</v>
      </c>
      <c r="B68" s="174">
        <v>1</v>
      </c>
      <c r="C68" s="175">
        <v>11</v>
      </c>
      <c r="D68" s="175">
        <v>5</v>
      </c>
      <c r="E68" s="176">
        <v>300</v>
      </c>
      <c r="F68" s="175">
        <v>0</v>
      </c>
      <c r="G68" s="177">
        <v>0</v>
      </c>
      <c r="H68" s="178">
        <v>120</v>
      </c>
      <c r="I68" s="71" t="s">
        <v>164</v>
      </c>
      <c r="J68" s="141">
        <f>SUM(J69)</f>
        <v>453300</v>
      </c>
      <c r="K68" s="141">
        <f>SUM(K69)</f>
        <v>453340.94</v>
      </c>
      <c r="L68" s="158">
        <f t="shared" si="0"/>
        <v>100.01</v>
      </c>
    </row>
    <row r="69" spans="1:12" ht="159.75" customHeight="1">
      <c r="A69" s="48">
        <v>907</v>
      </c>
      <c r="B69" s="169">
        <v>1</v>
      </c>
      <c r="C69" s="170">
        <v>11</v>
      </c>
      <c r="D69" s="170">
        <v>5</v>
      </c>
      <c r="E69" s="171">
        <v>312</v>
      </c>
      <c r="F69" s="170">
        <v>0</v>
      </c>
      <c r="G69" s="172">
        <v>0</v>
      </c>
      <c r="H69" s="173">
        <v>120</v>
      </c>
      <c r="I69" s="80" t="s">
        <v>165</v>
      </c>
      <c r="J69" s="142">
        <v>453300</v>
      </c>
      <c r="K69" s="142">
        <v>453340.94</v>
      </c>
      <c r="L69" s="161">
        <f t="shared" si="0"/>
        <v>100.01</v>
      </c>
    </row>
    <row r="70" spans="1:12" ht="37.5">
      <c r="A70" s="60">
        <v>907</v>
      </c>
      <c r="B70" s="61">
        <v>1</v>
      </c>
      <c r="C70" s="62">
        <v>11</v>
      </c>
      <c r="D70" s="62">
        <v>7</v>
      </c>
      <c r="E70" s="60">
        <v>0</v>
      </c>
      <c r="F70" s="62">
        <v>0</v>
      </c>
      <c r="G70" s="63">
        <v>0</v>
      </c>
      <c r="H70" s="64">
        <v>120</v>
      </c>
      <c r="I70" s="65" t="s">
        <v>22</v>
      </c>
      <c r="J70" s="139">
        <f>J71</f>
        <v>226150</v>
      </c>
      <c r="K70" s="139">
        <f>K71</f>
        <v>226153.62</v>
      </c>
      <c r="L70" s="158">
        <f t="shared" si="0"/>
        <v>100</v>
      </c>
    </row>
    <row r="71" spans="1:12" ht="57" customHeight="1">
      <c r="A71" s="17">
        <v>907</v>
      </c>
      <c r="B71" s="18">
        <v>1</v>
      </c>
      <c r="C71" s="19">
        <v>11</v>
      </c>
      <c r="D71" s="19">
        <v>7</v>
      </c>
      <c r="E71" s="20">
        <v>10</v>
      </c>
      <c r="F71" s="19">
        <v>0</v>
      </c>
      <c r="G71" s="21">
        <v>0</v>
      </c>
      <c r="H71" s="22">
        <v>120</v>
      </c>
      <c r="I71" s="28" t="s">
        <v>23</v>
      </c>
      <c r="J71" s="139">
        <f>J72</f>
        <v>226150</v>
      </c>
      <c r="K71" s="139">
        <f>K72</f>
        <v>226153.62</v>
      </c>
      <c r="L71" s="158">
        <f t="shared" si="0"/>
        <v>100</v>
      </c>
    </row>
    <row r="72" spans="1:12" ht="77.25" customHeight="1">
      <c r="A72" s="37">
        <v>907</v>
      </c>
      <c r="B72" s="187">
        <v>1</v>
      </c>
      <c r="C72" s="188">
        <v>11</v>
      </c>
      <c r="D72" s="188">
        <v>7</v>
      </c>
      <c r="E72" s="37">
        <v>14</v>
      </c>
      <c r="F72" s="188">
        <v>4</v>
      </c>
      <c r="G72" s="189">
        <v>0</v>
      </c>
      <c r="H72" s="190">
        <v>120</v>
      </c>
      <c r="I72" s="119" t="s">
        <v>24</v>
      </c>
      <c r="J72" s="191">
        <v>226150</v>
      </c>
      <c r="K72" s="191">
        <v>226153.62</v>
      </c>
      <c r="L72" s="161">
        <f t="shared" si="0"/>
        <v>100</v>
      </c>
    </row>
    <row r="73" spans="1:12" ht="137.25" customHeight="1">
      <c r="A73" s="54">
        <v>907</v>
      </c>
      <c r="B73" s="192">
        <v>1</v>
      </c>
      <c r="C73" s="193">
        <v>11</v>
      </c>
      <c r="D73" s="193">
        <v>8</v>
      </c>
      <c r="E73" s="54">
        <v>0</v>
      </c>
      <c r="F73" s="193">
        <v>0</v>
      </c>
      <c r="G73" s="194">
        <v>0</v>
      </c>
      <c r="H73" s="195">
        <v>120</v>
      </c>
      <c r="I73" s="32" t="s">
        <v>48</v>
      </c>
      <c r="J73" s="141">
        <f>J74</f>
        <v>4401200</v>
      </c>
      <c r="K73" s="141">
        <f>K74</f>
        <v>4109605.38</v>
      </c>
      <c r="L73" s="158">
        <f t="shared" si="0"/>
        <v>93.37</v>
      </c>
    </row>
    <row r="74" spans="1:12" ht="116.25" customHeight="1">
      <c r="A74" s="72">
        <v>907</v>
      </c>
      <c r="B74" s="73">
        <v>1</v>
      </c>
      <c r="C74" s="74">
        <v>11</v>
      </c>
      <c r="D74" s="74">
        <v>8</v>
      </c>
      <c r="E74" s="72">
        <v>40</v>
      </c>
      <c r="F74" s="74">
        <v>4</v>
      </c>
      <c r="G74" s="75">
        <v>0</v>
      </c>
      <c r="H74" s="76">
        <v>120</v>
      </c>
      <c r="I74" s="77" t="s">
        <v>49</v>
      </c>
      <c r="J74" s="154">
        <v>4401200</v>
      </c>
      <c r="K74" s="154">
        <v>4109605.38</v>
      </c>
      <c r="L74" s="161">
        <f t="shared" si="0"/>
        <v>93.37</v>
      </c>
    </row>
    <row r="75" spans="1:12" ht="116.25" customHeight="1">
      <c r="A75" s="66">
        <v>0</v>
      </c>
      <c r="B75" s="67">
        <v>1</v>
      </c>
      <c r="C75" s="68">
        <v>11</v>
      </c>
      <c r="D75" s="68">
        <v>9</v>
      </c>
      <c r="E75" s="66">
        <v>40</v>
      </c>
      <c r="F75" s="68">
        <v>0</v>
      </c>
      <c r="G75" s="69">
        <v>0</v>
      </c>
      <c r="H75" s="70">
        <v>120</v>
      </c>
      <c r="I75" s="78" t="s">
        <v>63</v>
      </c>
      <c r="J75" s="155">
        <f>J76</f>
        <v>1190000</v>
      </c>
      <c r="K75" s="155">
        <f>K76</f>
        <v>1211878.98</v>
      </c>
      <c r="L75" s="158">
        <f t="shared" si="0"/>
        <v>101.84</v>
      </c>
    </row>
    <row r="76" spans="1:13" ht="117" customHeight="1">
      <c r="A76" s="66">
        <v>0</v>
      </c>
      <c r="B76" s="67">
        <v>1</v>
      </c>
      <c r="C76" s="68">
        <v>11</v>
      </c>
      <c r="D76" s="68">
        <v>9</v>
      </c>
      <c r="E76" s="66">
        <v>44</v>
      </c>
      <c r="F76" s="68">
        <v>4</v>
      </c>
      <c r="G76" s="69">
        <v>0</v>
      </c>
      <c r="H76" s="70">
        <v>120</v>
      </c>
      <c r="I76" s="71" t="s">
        <v>46</v>
      </c>
      <c r="J76" s="153">
        <f>SUM(J77:J78)</f>
        <v>1190000</v>
      </c>
      <c r="K76" s="153">
        <f>K77+K78</f>
        <v>1211878.98</v>
      </c>
      <c r="L76" s="158">
        <f t="shared" si="0"/>
        <v>101.84</v>
      </c>
      <c r="M76" s="79"/>
    </row>
    <row r="77" spans="1:13" ht="117" customHeight="1">
      <c r="A77" s="48">
        <v>18</v>
      </c>
      <c r="B77" s="49">
        <v>1</v>
      </c>
      <c r="C77" s="50">
        <v>11</v>
      </c>
      <c r="D77" s="50">
        <v>9</v>
      </c>
      <c r="E77" s="48">
        <v>44</v>
      </c>
      <c r="F77" s="50">
        <v>4</v>
      </c>
      <c r="G77" s="51">
        <v>0</v>
      </c>
      <c r="H77" s="52">
        <v>120</v>
      </c>
      <c r="I77" s="80" t="s">
        <v>46</v>
      </c>
      <c r="J77" s="154">
        <v>330000</v>
      </c>
      <c r="K77" s="154">
        <v>323236.69</v>
      </c>
      <c r="L77" s="161">
        <f t="shared" si="0"/>
        <v>97.95</v>
      </c>
      <c r="M77" s="79"/>
    </row>
    <row r="78" spans="1:13" ht="117" customHeight="1">
      <c r="A78" s="48">
        <v>907</v>
      </c>
      <c r="B78" s="49">
        <v>1</v>
      </c>
      <c r="C78" s="50">
        <v>11</v>
      </c>
      <c r="D78" s="50">
        <v>9</v>
      </c>
      <c r="E78" s="48">
        <v>44</v>
      </c>
      <c r="F78" s="50">
        <v>4</v>
      </c>
      <c r="G78" s="51">
        <v>0</v>
      </c>
      <c r="H78" s="52">
        <v>120</v>
      </c>
      <c r="I78" s="80" t="s">
        <v>46</v>
      </c>
      <c r="J78" s="154">
        <v>860000</v>
      </c>
      <c r="K78" s="154">
        <v>888642.29</v>
      </c>
      <c r="L78" s="161">
        <f t="shared" si="0"/>
        <v>103.33</v>
      </c>
      <c r="M78" s="79"/>
    </row>
    <row r="79" spans="1:12" ht="37.5">
      <c r="A79" s="17">
        <v>48</v>
      </c>
      <c r="B79" s="18">
        <v>1</v>
      </c>
      <c r="C79" s="19">
        <v>12</v>
      </c>
      <c r="D79" s="19">
        <v>0</v>
      </c>
      <c r="E79" s="20">
        <v>0</v>
      </c>
      <c r="F79" s="19">
        <v>0</v>
      </c>
      <c r="G79" s="21">
        <v>0</v>
      </c>
      <c r="H79" s="22">
        <v>0</v>
      </c>
      <c r="I79" s="23" t="s">
        <v>25</v>
      </c>
      <c r="J79" s="138">
        <f>J80+J84</f>
        <v>12796700</v>
      </c>
      <c r="K79" s="138">
        <f>K80+K84</f>
        <v>13349286.52</v>
      </c>
      <c r="L79" s="149">
        <f t="shared" si="0"/>
        <v>104.32</v>
      </c>
    </row>
    <row r="80" spans="1:12" ht="42" customHeight="1">
      <c r="A80" s="17">
        <v>48</v>
      </c>
      <c r="B80" s="18">
        <v>1</v>
      </c>
      <c r="C80" s="19">
        <v>12</v>
      </c>
      <c r="D80" s="19">
        <v>1</v>
      </c>
      <c r="E80" s="20">
        <v>0</v>
      </c>
      <c r="F80" s="19">
        <v>1</v>
      </c>
      <c r="G80" s="21">
        <v>0</v>
      </c>
      <c r="H80" s="22">
        <v>120</v>
      </c>
      <c r="I80" s="30" t="s">
        <v>26</v>
      </c>
      <c r="J80" s="140">
        <f>J81+J82+J83</f>
        <v>12782400</v>
      </c>
      <c r="K80" s="140">
        <f>K81+K82+K83</f>
        <v>13334997.08</v>
      </c>
      <c r="L80" s="149">
        <f t="shared" si="0"/>
        <v>104.32</v>
      </c>
    </row>
    <row r="81" spans="1:12" ht="41.25" customHeight="1">
      <c r="A81" s="17">
        <v>48</v>
      </c>
      <c r="B81" s="18">
        <v>1</v>
      </c>
      <c r="C81" s="19">
        <v>12</v>
      </c>
      <c r="D81" s="19">
        <v>1</v>
      </c>
      <c r="E81" s="20">
        <v>10</v>
      </c>
      <c r="F81" s="19">
        <v>1</v>
      </c>
      <c r="G81" s="21">
        <v>0</v>
      </c>
      <c r="H81" s="22">
        <v>120</v>
      </c>
      <c r="I81" s="28" t="s">
        <v>52</v>
      </c>
      <c r="J81" s="139">
        <v>1075800</v>
      </c>
      <c r="K81" s="139">
        <v>1076002.1</v>
      </c>
      <c r="L81" s="158">
        <f t="shared" si="0"/>
        <v>100.02</v>
      </c>
    </row>
    <row r="82" spans="1:12" ht="24.75" customHeight="1">
      <c r="A82" s="17">
        <v>48</v>
      </c>
      <c r="B82" s="18">
        <v>1</v>
      </c>
      <c r="C82" s="19">
        <v>12</v>
      </c>
      <c r="D82" s="19">
        <v>1</v>
      </c>
      <c r="E82" s="20">
        <v>30</v>
      </c>
      <c r="F82" s="19">
        <v>1</v>
      </c>
      <c r="G82" s="21">
        <v>0</v>
      </c>
      <c r="H82" s="22">
        <v>120</v>
      </c>
      <c r="I82" s="28" t="s">
        <v>92</v>
      </c>
      <c r="J82" s="139">
        <v>290600</v>
      </c>
      <c r="K82" s="139">
        <v>290642.38</v>
      </c>
      <c r="L82" s="158">
        <f t="shared" si="0"/>
        <v>100.01</v>
      </c>
    </row>
    <row r="83" spans="1:12" ht="24.75" customHeight="1">
      <c r="A83" s="17">
        <v>48</v>
      </c>
      <c r="B83" s="18">
        <v>1</v>
      </c>
      <c r="C83" s="19">
        <v>12</v>
      </c>
      <c r="D83" s="19">
        <v>1</v>
      </c>
      <c r="E83" s="20">
        <v>40</v>
      </c>
      <c r="F83" s="19">
        <v>1</v>
      </c>
      <c r="G83" s="21">
        <v>0</v>
      </c>
      <c r="H83" s="22">
        <v>120</v>
      </c>
      <c r="I83" s="28" t="s">
        <v>53</v>
      </c>
      <c r="J83" s="139">
        <v>11416000</v>
      </c>
      <c r="K83" s="139">
        <v>11968352.6</v>
      </c>
      <c r="L83" s="158">
        <f t="shared" si="0"/>
        <v>104.84</v>
      </c>
    </row>
    <row r="84" spans="1:12" ht="24.75" customHeight="1">
      <c r="A84" s="17">
        <v>0</v>
      </c>
      <c r="B84" s="18">
        <v>1</v>
      </c>
      <c r="C84" s="19">
        <v>12</v>
      </c>
      <c r="D84" s="19">
        <v>4</v>
      </c>
      <c r="E84" s="20">
        <v>41</v>
      </c>
      <c r="F84" s="19">
        <v>4</v>
      </c>
      <c r="G84" s="21">
        <v>0</v>
      </c>
      <c r="H84" s="22">
        <v>120</v>
      </c>
      <c r="I84" s="30" t="s">
        <v>108</v>
      </c>
      <c r="J84" s="140">
        <f>J85</f>
        <v>14300</v>
      </c>
      <c r="K84" s="140">
        <f>K85</f>
        <v>14289.44</v>
      </c>
      <c r="L84" s="149">
        <f t="shared" si="0"/>
        <v>99.93</v>
      </c>
    </row>
    <row r="85" spans="1:12" ht="81.75" customHeight="1">
      <c r="A85" s="54">
        <v>13</v>
      </c>
      <c r="B85" s="55">
        <v>1</v>
      </c>
      <c r="C85" s="56">
        <v>12</v>
      </c>
      <c r="D85" s="56">
        <v>4</v>
      </c>
      <c r="E85" s="57">
        <v>41</v>
      </c>
      <c r="F85" s="56">
        <v>4</v>
      </c>
      <c r="G85" s="58">
        <v>0</v>
      </c>
      <c r="H85" s="59">
        <v>120</v>
      </c>
      <c r="I85" s="32" t="s">
        <v>109</v>
      </c>
      <c r="J85" s="141">
        <v>14300</v>
      </c>
      <c r="K85" s="141">
        <v>14289.44</v>
      </c>
      <c r="L85" s="158">
        <f t="shared" si="0"/>
        <v>99.93</v>
      </c>
    </row>
    <row r="86" spans="1:12" ht="43.5" customHeight="1">
      <c r="A86" s="17">
        <v>0</v>
      </c>
      <c r="B86" s="43">
        <v>1</v>
      </c>
      <c r="C86" s="44">
        <v>13</v>
      </c>
      <c r="D86" s="44">
        <v>0</v>
      </c>
      <c r="E86" s="17">
        <v>0</v>
      </c>
      <c r="F86" s="44">
        <v>0</v>
      </c>
      <c r="G86" s="45">
        <v>0</v>
      </c>
      <c r="H86" s="46">
        <v>0</v>
      </c>
      <c r="I86" s="81" t="s">
        <v>54</v>
      </c>
      <c r="J86" s="144">
        <f>J87+J90</f>
        <v>3131458.6599999997</v>
      </c>
      <c r="K86" s="144">
        <f>K87+K90</f>
        <v>3203315.4899999998</v>
      </c>
      <c r="L86" s="149">
        <f aca="true" t="shared" si="1" ref="L86:L166">ROUND(K86/J86*100,2)</f>
        <v>102.29</v>
      </c>
    </row>
    <row r="87" spans="1:12" ht="29.25" customHeight="1">
      <c r="A87" s="17">
        <v>0</v>
      </c>
      <c r="B87" s="18">
        <v>1</v>
      </c>
      <c r="C87" s="19">
        <v>13</v>
      </c>
      <c r="D87" s="19">
        <v>1</v>
      </c>
      <c r="E87" s="20">
        <v>0</v>
      </c>
      <c r="F87" s="19">
        <v>0</v>
      </c>
      <c r="G87" s="21">
        <v>0</v>
      </c>
      <c r="H87" s="22">
        <v>130</v>
      </c>
      <c r="I87" s="23" t="s">
        <v>55</v>
      </c>
      <c r="J87" s="138">
        <f>J88</f>
        <v>15000</v>
      </c>
      <c r="K87" s="138">
        <f>K88</f>
        <v>15000</v>
      </c>
      <c r="L87" s="149">
        <f t="shared" si="1"/>
        <v>100</v>
      </c>
    </row>
    <row r="88" spans="1:12" ht="45" customHeight="1">
      <c r="A88" s="17">
        <v>0</v>
      </c>
      <c r="B88" s="18">
        <v>1</v>
      </c>
      <c r="C88" s="19">
        <v>13</v>
      </c>
      <c r="D88" s="19">
        <v>1</v>
      </c>
      <c r="E88" s="20">
        <v>994</v>
      </c>
      <c r="F88" s="19">
        <v>4</v>
      </c>
      <c r="G88" s="21">
        <v>0</v>
      </c>
      <c r="H88" s="22">
        <v>130</v>
      </c>
      <c r="I88" s="28" t="s">
        <v>50</v>
      </c>
      <c r="J88" s="139">
        <f>J89</f>
        <v>15000</v>
      </c>
      <c r="K88" s="139">
        <f>K89</f>
        <v>15000</v>
      </c>
      <c r="L88" s="158">
        <f t="shared" si="1"/>
        <v>100</v>
      </c>
    </row>
    <row r="89" spans="1:12" ht="48" customHeight="1">
      <c r="A89" s="82">
        <v>13</v>
      </c>
      <c r="B89" s="83">
        <v>1</v>
      </c>
      <c r="C89" s="84">
        <v>13</v>
      </c>
      <c r="D89" s="84">
        <v>1</v>
      </c>
      <c r="E89" s="85">
        <v>994</v>
      </c>
      <c r="F89" s="84">
        <v>4</v>
      </c>
      <c r="G89" s="86">
        <v>0</v>
      </c>
      <c r="H89" s="87">
        <v>130</v>
      </c>
      <c r="I89" s="88" t="s">
        <v>50</v>
      </c>
      <c r="J89" s="145">
        <v>15000</v>
      </c>
      <c r="K89" s="145">
        <v>15000</v>
      </c>
      <c r="L89" s="161">
        <f t="shared" si="1"/>
        <v>100</v>
      </c>
    </row>
    <row r="90" spans="1:12" ht="34.5" customHeight="1">
      <c r="A90" s="17">
        <v>0</v>
      </c>
      <c r="B90" s="18">
        <v>1</v>
      </c>
      <c r="C90" s="19">
        <v>13</v>
      </c>
      <c r="D90" s="19">
        <v>2</v>
      </c>
      <c r="E90" s="20">
        <v>0</v>
      </c>
      <c r="F90" s="19">
        <v>0</v>
      </c>
      <c r="G90" s="21">
        <v>0</v>
      </c>
      <c r="H90" s="22">
        <v>130</v>
      </c>
      <c r="I90" s="23" t="s">
        <v>93</v>
      </c>
      <c r="J90" s="138">
        <f>J91+J95</f>
        <v>3116458.6599999997</v>
      </c>
      <c r="K90" s="138">
        <f>K91+K95</f>
        <v>3188315.4899999998</v>
      </c>
      <c r="L90" s="149">
        <f t="shared" si="1"/>
        <v>102.31</v>
      </c>
    </row>
    <row r="91" spans="1:12" ht="62.25" customHeight="1">
      <c r="A91" s="17">
        <v>0</v>
      </c>
      <c r="B91" s="18">
        <v>1</v>
      </c>
      <c r="C91" s="19">
        <v>13</v>
      </c>
      <c r="D91" s="19">
        <v>2</v>
      </c>
      <c r="E91" s="20">
        <v>64</v>
      </c>
      <c r="F91" s="19">
        <v>4</v>
      </c>
      <c r="G91" s="21">
        <v>0</v>
      </c>
      <c r="H91" s="22">
        <v>130</v>
      </c>
      <c r="I91" s="28" t="s">
        <v>94</v>
      </c>
      <c r="J91" s="139">
        <f>J92+J93+J94</f>
        <v>522900</v>
      </c>
      <c r="K91" s="139">
        <f>K92+K94+K93</f>
        <v>588089.4800000001</v>
      </c>
      <c r="L91" s="158">
        <f t="shared" si="1"/>
        <v>112.47</v>
      </c>
    </row>
    <row r="92" spans="1:12" ht="63" customHeight="1">
      <c r="A92" s="82">
        <v>13</v>
      </c>
      <c r="B92" s="83">
        <v>1</v>
      </c>
      <c r="C92" s="84">
        <v>13</v>
      </c>
      <c r="D92" s="84">
        <v>2</v>
      </c>
      <c r="E92" s="85">
        <v>64</v>
      </c>
      <c r="F92" s="84">
        <v>4</v>
      </c>
      <c r="G92" s="86">
        <v>0</v>
      </c>
      <c r="H92" s="87">
        <v>130</v>
      </c>
      <c r="I92" s="88" t="s">
        <v>94</v>
      </c>
      <c r="J92" s="145">
        <v>256000</v>
      </c>
      <c r="K92" s="145">
        <v>292080.95</v>
      </c>
      <c r="L92" s="161">
        <f t="shared" si="1"/>
        <v>114.09</v>
      </c>
    </row>
    <row r="93" spans="1:12" ht="60.75" customHeight="1">
      <c r="A93" s="82">
        <v>18</v>
      </c>
      <c r="B93" s="83">
        <v>1</v>
      </c>
      <c r="C93" s="84">
        <v>13</v>
      </c>
      <c r="D93" s="84">
        <v>2</v>
      </c>
      <c r="E93" s="85">
        <v>64</v>
      </c>
      <c r="F93" s="84">
        <v>4</v>
      </c>
      <c r="G93" s="86">
        <v>0</v>
      </c>
      <c r="H93" s="87">
        <v>130</v>
      </c>
      <c r="I93" s="88" t="s">
        <v>94</v>
      </c>
      <c r="J93" s="145">
        <v>41000</v>
      </c>
      <c r="K93" s="145">
        <v>36610.65</v>
      </c>
      <c r="L93" s="161">
        <f t="shared" si="1"/>
        <v>89.29</v>
      </c>
    </row>
    <row r="94" spans="1:12" ht="60" customHeight="1">
      <c r="A94" s="82">
        <v>907</v>
      </c>
      <c r="B94" s="83">
        <v>1</v>
      </c>
      <c r="C94" s="84">
        <v>13</v>
      </c>
      <c r="D94" s="84">
        <v>2</v>
      </c>
      <c r="E94" s="85">
        <v>64</v>
      </c>
      <c r="F94" s="84">
        <v>4</v>
      </c>
      <c r="G94" s="86">
        <v>0</v>
      </c>
      <c r="H94" s="87">
        <v>130</v>
      </c>
      <c r="I94" s="88" t="s">
        <v>94</v>
      </c>
      <c r="J94" s="145">
        <v>225900</v>
      </c>
      <c r="K94" s="145">
        <v>259397.88</v>
      </c>
      <c r="L94" s="161">
        <f t="shared" si="1"/>
        <v>114.83</v>
      </c>
    </row>
    <row r="95" spans="1:12" ht="34.5" customHeight="1">
      <c r="A95" s="17">
        <v>0</v>
      </c>
      <c r="B95" s="18">
        <v>1</v>
      </c>
      <c r="C95" s="19">
        <v>13</v>
      </c>
      <c r="D95" s="19">
        <v>2</v>
      </c>
      <c r="E95" s="20">
        <v>990</v>
      </c>
      <c r="F95" s="19">
        <v>0</v>
      </c>
      <c r="G95" s="21">
        <v>0</v>
      </c>
      <c r="H95" s="22">
        <v>130</v>
      </c>
      <c r="I95" s="30" t="s">
        <v>140</v>
      </c>
      <c r="J95" s="140">
        <f>SUM(J96:J100)</f>
        <v>2593558.6599999997</v>
      </c>
      <c r="K95" s="140">
        <f>SUM(K96:K100)</f>
        <v>2600226.01</v>
      </c>
      <c r="L95" s="149">
        <f t="shared" si="1"/>
        <v>100.26</v>
      </c>
    </row>
    <row r="96" spans="1:12" ht="40.5" customHeight="1">
      <c r="A96" s="82">
        <v>5</v>
      </c>
      <c r="B96" s="83">
        <v>1</v>
      </c>
      <c r="C96" s="84">
        <v>13</v>
      </c>
      <c r="D96" s="84">
        <v>2</v>
      </c>
      <c r="E96" s="85">
        <v>994</v>
      </c>
      <c r="F96" s="84">
        <v>4</v>
      </c>
      <c r="G96" s="86">
        <v>0</v>
      </c>
      <c r="H96" s="87">
        <v>130</v>
      </c>
      <c r="I96" s="88" t="s">
        <v>181</v>
      </c>
      <c r="J96" s="145">
        <v>2430310.07</v>
      </c>
      <c r="K96" s="145">
        <v>2436977.42</v>
      </c>
      <c r="L96" s="161">
        <f t="shared" si="1"/>
        <v>100.27</v>
      </c>
    </row>
    <row r="97" spans="1:12" ht="39.75" customHeight="1">
      <c r="A97" s="82">
        <v>13</v>
      </c>
      <c r="B97" s="83">
        <v>1</v>
      </c>
      <c r="C97" s="84">
        <v>13</v>
      </c>
      <c r="D97" s="84">
        <v>2</v>
      </c>
      <c r="E97" s="85">
        <v>994</v>
      </c>
      <c r="F97" s="84">
        <v>4</v>
      </c>
      <c r="G97" s="86">
        <v>0</v>
      </c>
      <c r="H97" s="87">
        <v>130</v>
      </c>
      <c r="I97" s="88" t="s">
        <v>181</v>
      </c>
      <c r="J97" s="145">
        <v>6062.36</v>
      </c>
      <c r="K97" s="145">
        <v>6062.36</v>
      </c>
      <c r="L97" s="161">
        <f t="shared" si="1"/>
        <v>100</v>
      </c>
    </row>
    <row r="98" spans="1:12" ht="39.75" customHeight="1">
      <c r="A98" s="82">
        <v>17</v>
      </c>
      <c r="B98" s="83">
        <v>1</v>
      </c>
      <c r="C98" s="84">
        <v>13</v>
      </c>
      <c r="D98" s="84">
        <v>2</v>
      </c>
      <c r="E98" s="85">
        <v>994</v>
      </c>
      <c r="F98" s="84">
        <v>4</v>
      </c>
      <c r="G98" s="86">
        <v>0</v>
      </c>
      <c r="H98" s="87">
        <v>130</v>
      </c>
      <c r="I98" s="88" t="s">
        <v>181</v>
      </c>
      <c r="J98" s="145">
        <v>472</v>
      </c>
      <c r="K98" s="145">
        <v>472</v>
      </c>
      <c r="L98" s="161">
        <f t="shared" si="1"/>
        <v>100</v>
      </c>
    </row>
    <row r="99" spans="1:12" ht="44.25" customHeight="1">
      <c r="A99" s="82">
        <v>18</v>
      </c>
      <c r="B99" s="83">
        <v>1</v>
      </c>
      <c r="C99" s="84">
        <v>13</v>
      </c>
      <c r="D99" s="84">
        <v>2</v>
      </c>
      <c r="E99" s="85">
        <v>994</v>
      </c>
      <c r="F99" s="84">
        <v>4</v>
      </c>
      <c r="G99" s="86">
        <v>0</v>
      </c>
      <c r="H99" s="87">
        <v>130</v>
      </c>
      <c r="I99" s="88" t="s">
        <v>181</v>
      </c>
      <c r="J99" s="145">
        <v>4612.6</v>
      </c>
      <c r="K99" s="145">
        <v>4612.6</v>
      </c>
      <c r="L99" s="161">
        <f t="shared" si="1"/>
        <v>100</v>
      </c>
    </row>
    <row r="100" spans="1:12" ht="44.25" customHeight="1">
      <c r="A100" s="82">
        <v>907</v>
      </c>
      <c r="B100" s="83">
        <v>1</v>
      </c>
      <c r="C100" s="84">
        <v>13</v>
      </c>
      <c r="D100" s="84">
        <v>2</v>
      </c>
      <c r="E100" s="85">
        <v>994</v>
      </c>
      <c r="F100" s="84">
        <v>4</v>
      </c>
      <c r="G100" s="86">
        <v>0</v>
      </c>
      <c r="H100" s="87">
        <v>130</v>
      </c>
      <c r="I100" s="88" t="s">
        <v>141</v>
      </c>
      <c r="J100" s="145">
        <v>152101.63</v>
      </c>
      <c r="K100" s="145">
        <v>152101.63</v>
      </c>
      <c r="L100" s="161">
        <f t="shared" si="1"/>
        <v>100</v>
      </c>
    </row>
    <row r="101" spans="1:12" ht="36.75" customHeight="1">
      <c r="A101" s="17">
        <v>0</v>
      </c>
      <c r="B101" s="18">
        <v>1</v>
      </c>
      <c r="C101" s="19">
        <v>14</v>
      </c>
      <c r="D101" s="19">
        <v>0</v>
      </c>
      <c r="E101" s="20">
        <v>0</v>
      </c>
      <c r="F101" s="19">
        <v>0</v>
      </c>
      <c r="G101" s="21">
        <v>0</v>
      </c>
      <c r="H101" s="22">
        <v>0</v>
      </c>
      <c r="I101" s="23" t="s">
        <v>27</v>
      </c>
      <c r="J101" s="138">
        <f>J102+J104</f>
        <v>25261100</v>
      </c>
      <c r="K101" s="138">
        <f>K102+K104</f>
        <v>26162147.55</v>
      </c>
      <c r="L101" s="149">
        <f t="shared" si="1"/>
        <v>103.57</v>
      </c>
    </row>
    <row r="102" spans="1:12" ht="26.25" customHeight="1">
      <c r="A102" s="17">
        <v>13</v>
      </c>
      <c r="B102" s="18">
        <v>1</v>
      </c>
      <c r="C102" s="19">
        <v>14</v>
      </c>
      <c r="D102" s="19">
        <v>1</v>
      </c>
      <c r="E102" s="20">
        <v>0</v>
      </c>
      <c r="F102" s="19">
        <v>0</v>
      </c>
      <c r="G102" s="21">
        <v>0</v>
      </c>
      <c r="H102" s="22">
        <v>410</v>
      </c>
      <c r="I102" s="23" t="s">
        <v>28</v>
      </c>
      <c r="J102" s="138">
        <f>J103</f>
        <v>20160000</v>
      </c>
      <c r="K102" s="138">
        <f>K103</f>
        <v>21071927.16</v>
      </c>
      <c r="L102" s="149">
        <f t="shared" si="1"/>
        <v>104.52</v>
      </c>
    </row>
    <row r="103" spans="1:12" ht="37.5">
      <c r="A103" s="17">
        <v>13</v>
      </c>
      <c r="B103" s="18">
        <v>1</v>
      </c>
      <c r="C103" s="19">
        <v>14</v>
      </c>
      <c r="D103" s="19">
        <v>1</v>
      </c>
      <c r="E103" s="20">
        <v>40</v>
      </c>
      <c r="F103" s="19">
        <v>4</v>
      </c>
      <c r="G103" s="21">
        <v>0</v>
      </c>
      <c r="H103" s="22">
        <v>410</v>
      </c>
      <c r="I103" s="28" t="s">
        <v>29</v>
      </c>
      <c r="J103" s="139">
        <v>20160000</v>
      </c>
      <c r="K103" s="139">
        <v>21071927.16</v>
      </c>
      <c r="L103" s="158">
        <f t="shared" si="1"/>
        <v>104.52</v>
      </c>
    </row>
    <row r="104" spans="1:12" ht="123" customHeight="1">
      <c r="A104" s="17">
        <v>0</v>
      </c>
      <c r="B104" s="43">
        <v>1</v>
      </c>
      <c r="C104" s="44">
        <v>14</v>
      </c>
      <c r="D104" s="44">
        <v>2</v>
      </c>
      <c r="E104" s="17">
        <v>0</v>
      </c>
      <c r="F104" s="44">
        <v>0</v>
      </c>
      <c r="G104" s="45">
        <v>0</v>
      </c>
      <c r="H104" s="46">
        <v>0</v>
      </c>
      <c r="I104" s="89" t="s">
        <v>87</v>
      </c>
      <c r="J104" s="144">
        <f>J105</f>
        <v>5101100</v>
      </c>
      <c r="K104" s="144">
        <f>K105</f>
        <v>5090220.39</v>
      </c>
      <c r="L104" s="149">
        <f t="shared" si="1"/>
        <v>99.79</v>
      </c>
    </row>
    <row r="105" spans="1:12" ht="116.25" customHeight="1">
      <c r="A105" s="60">
        <v>907</v>
      </c>
      <c r="B105" s="61">
        <v>1</v>
      </c>
      <c r="C105" s="62">
        <v>14</v>
      </c>
      <c r="D105" s="62">
        <v>2</v>
      </c>
      <c r="E105" s="60">
        <v>43</v>
      </c>
      <c r="F105" s="62">
        <v>4</v>
      </c>
      <c r="G105" s="63">
        <v>0</v>
      </c>
      <c r="H105" s="64">
        <v>410</v>
      </c>
      <c r="I105" s="90" t="s">
        <v>47</v>
      </c>
      <c r="J105" s="156">
        <v>5101100</v>
      </c>
      <c r="K105" s="156">
        <v>5090220.39</v>
      </c>
      <c r="L105" s="158">
        <f t="shared" si="1"/>
        <v>99.79</v>
      </c>
    </row>
    <row r="106" spans="1:12" ht="30" customHeight="1">
      <c r="A106" s="17">
        <v>0</v>
      </c>
      <c r="B106" s="18">
        <v>1</v>
      </c>
      <c r="C106" s="19">
        <v>16</v>
      </c>
      <c r="D106" s="19">
        <v>0</v>
      </c>
      <c r="E106" s="20">
        <v>0</v>
      </c>
      <c r="F106" s="19">
        <v>0</v>
      </c>
      <c r="G106" s="21">
        <v>0</v>
      </c>
      <c r="H106" s="22">
        <v>0</v>
      </c>
      <c r="I106" s="23" t="s">
        <v>30</v>
      </c>
      <c r="J106" s="138">
        <f>J110+J111+J112+J114+J115+J116+J117+J118+J120+J107+J108+J119+J109</f>
        <v>9065200</v>
      </c>
      <c r="K106" s="138">
        <f>K110+K111+K112+K114+K115+K116+K117+K118+K120+K107+K108+K119+K109</f>
        <v>9389870.12</v>
      </c>
      <c r="L106" s="149">
        <f t="shared" si="1"/>
        <v>103.58</v>
      </c>
    </row>
    <row r="107" spans="1:12" ht="115.5" customHeight="1">
      <c r="A107" s="17">
        <v>0</v>
      </c>
      <c r="B107" s="18">
        <v>1</v>
      </c>
      <c r="C107" s="19">
        <v>16</v>
      </c>
      <c r="D107" s="19">
        <v>3</v>
      </c>
      <c r="E107" s="20">
        <v>10</v>
      </c>
      <c r="F107" s="19">
        <v>1</v>
      </c>
      <c r="G107" s="21">
        <v>0</v>
      </c>
      <c r="H107" s="22">
        <v>140</v>
      </c>
      <c r="I107" s="32" t="s">
        <v>187</v>
      </c>
      <c r="J107" s="141">
        <v>0</v>
      </c>
      <c r="K107" s="141">
        <v>864.83</v>
      </c>
      <c r="L107" s="158" t="s">
        <v>179</v>
      </c>
    </row>
    <row r="108" spans="1:12" ht="75" customHeight="1">
      <c r="A108" s="17">
        <v>182</v>
      </c>
      <c r="B108" s="18">
        <v>1</v>
      </c>
      <c r="C108" s="19">
        <v>16</v>
      </c>
      <c r="D108" s="19">
        <v>3</v>
      </c>
      <c r="E108" s="20">
        <v>30</v>
      </c>
      <c r="F108" s="19">
        <v>1</v>
      </c>
      <c r="G108" s="21">
        <v>0</v>
      </c>
      <c r="H108" s="22">
        <v>140</v>
      </c>
      <c r="I108" s="32" t="s">
        <v>153</v>
      </c>
      <c r="J108" s="141">
        <v>10700</v>
      </c>
      <c r="K108" s="141">
        <v>12514.82</v>
      </c>
      <c r="L108" s="158">
        <f t="shared" si="1"/>
        <v>116.96</v>
      </c>
    </row>
    <row r="109" spans="1:12" ht="75" customHeight="1">
      <c r="A109" s="17">
        <v>0</v>
      </c>
      <c r="B109" s="18">
        <v>1</v>
      </c>
      <c r="C109" s="19">
        <v>16</v>
      </c>
      <c r="D109" s="19">
        <v>6</v>
      </c>
      <c r="E109" s="20">
        <v>0</v>
      </c>
      <c r="F109" s="19">
        <v>1</v>
      </c>
      <c r="G109" s="21">
        <v>0</v>
      </c>
      <c r="H109" s="22">
        <v>140</v>
      </c>
      <c r="I109" s="32" t="s">
        <v>185</v>
      </c>
      <c r="J109" s="141">
        <v>0</v>
      </c>
      <c r="K109" s="141">
        <v>600</v>
      </c>
      <c r="L109" s="158" t="s">
        <v>179</v>
      </c>
    </row>
    <row r="110" spans="1:12" ht="81" customHeight="1">
      <c r="A110" s="17">
        <v>188</v>
      </c>
      <c r="B110" s="18">
        <v>1</v>
      </c>
      <c r="C110" s="19">
        <v>16</v>
      </c>
      <c r="D110" s="19">
        <v>8</v>
      </c>
      <c r="E110" s="20">
        <v>10</v>
      </c>
      <c r="F110" s="19">
        <v>1</v>
      </c>
      <c r="G110" s="21">
        <v>0</v>
      </c>
      <c r="H110" s="22">
        <v>140</v>
      </c>
      <c r="I110" s="32" t="s">
        <v>83</v>
      </c>
      <c r="J110" s="141">
        <v>250000</v>
      </c>
      <c r="K110" s="141">
        <v>286342.01</v>
      </c>
      <c r="L110" s="158">
        <f t="shared" si="1"/>
        <v>114.54</v>
      </c>
    </row>
    <row r="111" spans="1:12" ht="42.75" customHeight="1">
      <c r="A111" s="17">
        <v>907</v>
      </c>
      <c r="B111" s="18">
        <v>1</v>
      </c>
      <c r="C111" s="19">
        <v>16</v>
      </c>
      <c r="D111" s="19">
        <v>25</v>
      </c>
      <c r="E111" s="20">
        <v>60</v>
      </c>
      <c r="F111" s="19">
        <v>1</v>
      </c>
      <c r="G111" s="21">
        <v>0</v>
      </c>
      <c r="H111" s="22">
        <v>140</v>
      </c>
      <c r="I111" s="91" t="s">
        <v>96</v>
      </c>
      <c r="J111" s="141">
        <v>18700</v>
      </c>
      <c r="K111" s="141">
        <v>109585.34</v>
      </c>
      <c r="L111" s="158">
        <f t="shared" si="1"/>
        <v>586.02</v>
      </c>
    </row>
    <row r="112" spans="1:12" ht="18.75" customHeight="1">
      <c r="A112" s="206">
        <v>0</v>
      </c>
      <c r="B112" s="222">
        <v>1</v>
      </c>
      <c r="C112" s="217">
        <v>16</v>
      </c>
      <c r="D112" s="217">
        <v>28</v>
      </c>
      <c r="E112" s="206">
        <v>0</v>
      </c>
      <c r="F112" s="217">
        <v>1</v>
      </c>
      <c r="G112" s="201">
        <v>0</v>
      </c>
      <c r="H112" s="224">
        <v>140</v>
      </c>
      <c r="I112" s="215" t="s">
        <v>31</v>
      </c>
      <c r="J112" s="208">
        <v>440000</v>
      </c>
      <c r="K112" s="208">
        <v>420678.95</v>
      </c>
      <c r="L112" s="199">
        <f t="shared" si="1"/>
        <v>95.61</v>
      </c>
    </row>
    <row r="113" spans="1:12" ht="62.25" customHeight="1">
      <c r="A113" s="207"/>
      <c r="B113" s="223"/>
      <c r="C113" s="218"/>
      <c r="D113" s="218"/>
      <c r="E113" s="207"/>
      <c r="F113" s="218"/>
      <c r="G113" s="202"/>
      <c r="H113" s="225"/>
      <c r="I113" s="216"/>
      <c r="J113" s="209"/>
      <c r="K113" s="209"/>
      <c r="L113" s="200"/>
    </row>
    <row r="114" spans="1:12" ht="87" customHeight="1">
      <c r="A114" s="92">
        <v>0</v>
      </c>
      <c r="B114" s="93">
        <v>1</v>
      </c>
      <c r="C114" s="94">
        <v>16</v>
      </c>
      <c r="D114" s="94">
        <v>30</v>
      </c>
      <c r="E114" s="95">
        <v>13</v>
      </c>
      <c r="F114" s="94">
        <v>1</v>
      </c>
      <c r="G114" s="96">
        <v>0</v>
      </c>
      <c r="H114" s="97">
        <v>140</v>
      </c>
      <c r="I114" s="98" t="s">
        <v>95</v>
      </c>
      <c r="J114" s="146">
        <v>1950000</v>
      </c>
      <c r="K114" s="146">
        <v>2109799.56</v>
      </c>
      <c r="L114" s="158">
        <f t="shared" si="1"/>
        <v>108.19</v>
      </c>
    </row>
    <row r="115" spans="1:12" ht="42.75" customHeight="1">
      <c r="A115" s="92">
        <v>188</v>
      </c>
      <c r="B115" s="93">
        <v>1</v>
      </c>
      <c r="C115" s="94">
        <v>16</v>
      </c>
      <c r="D115" s="94">
        <v>30</v>
      </c>
      <c r="E115" s="95">
        <v>30</v>
      </c>
      <c r="F115" s="94">
        <v>1</v>
      </c>
      <c r="G115" s="96">
        <v>0</v>
      </c>
      <c r="H115" s="97">
        <v>140</v>
      </c>
      <c r="I115" s="98" t="s">
        <v>97</v>
      </c>
      <c r="J115" s="146">
        <v>720000</v>
      </c>
      <c r="K115" s="146">
        <v>697794.26</v>
      </c>
      <c r="L115" s="158">
        <f t="shared" si="1"/>
        <v>96.92</v>
      </c>
    </row>
    <row r="116" spans="1:12" ht="102.75" customHeight="1">
      <c r="A116" s="92">
        <v>0</v>
      </c>
      <c r="B116" s="93">
        <v>1</v>
      </c>
      <c r="C116" s="94">
        <v>16</v>
      </c>
      <c r="D116" s="94">
        <v>33</v>
      </c>
      <c r="E116" s="95">
        <v>40</v>
      </c>
      <c r="F116" s="94">
        <v>4</v>
      </c>
      <c r="G116" s="96">
        <v>0</v>
      </c>
      <c r="H116" s="97">
        <v>140</v>
      </c>
      <c r="I116" s="99" t="s">
        <v>84</v>
      </c>
      <c r="J116" s="146">
        <v>193600</v>
      </c>
      <c r="K116" s="146">
        <v>194474.46</v>
      </c>
      <c r="L116" s="158">
        <f t="shared" si="1"/>
        <v>100.45</v>
      </c>
    </row>
    <row r="117" spans="1:12" ht="98.25" customHeight="1">
      <c r="A117" s="92">
        <v>13</v>
      </c>
      <c r="B117" s="93">
        <v>1</v>
      </c>
      <c r="C117" s="94">
        <v>16</v>
      </c>
      <c r="D117" s="94">
        <v>37</v>
      </c>
      <c r="E117" s="95">
        <v>30</v>
      </c>
      <c r="F117" s="94">
        <v>4</v>
      </c>
      <c r="G117" s="96">
        <v>0</v>
      </c>
      <c r="H117" s="97">
        <v>140</v>
      </c>
      <c r="I117" s="99" t="s">
        <v>81</v>
      </c>
      <c r="J117" s="147">
        <v>41000</v>
      </c>
      <c r="K117" s="147">
        <v>41848.16</v>
      </c>
      <c r="L117" s="158">
        <f t="shared" si="1"/>
        <v>102.07</v>
      </c>
    </row>
    <row r="118" spans="1:12" ht="96.75" customHeight="1">
      <c r="A118" s="92">
        <v>188</v>
      </c>
      <c r="B118" s="93">
        <v>1</v>
      </c>
      <c r="C118" s="94">
        <v>16</v>
      </c>
      <c r="D118" s="94">
        <v>43</v>
      </c>
      <c r="E118" s="95">
        <v>0</v>
      </c>
      <c r="F118" s="94">
        <v>1</v>
      </c>
      <c r="G118" s="96">
        <v>0</v>
      </c>
      <c r="H118" s="97">
        <v>140</v>
      </c>
      <c r="I118" s="99" t="s">
        <v>59</v>
      </c>
      <c r="J118" s="146">
        <v>500000</v>
      </c>
      <c r="K118" s="146">
        <v>486090.02</v>
      </c>
      <c r="L118" s="158">
        <f t="shared" si="1"/>
        <v>97.22</v>
      </c>
    </row>
    <row r="119" spans="1:12" ht="83.25" customHeight="1">
      <c r="A119" s="92">
        <v>18</v>
      </c>
      <c r="B119" s="93">
        <v>1</v>
      </c>
      <c r="C119" s="94">
        <v>16</v>
      </c>
      <c r="D119" s="94">
        <v>51</v>
      </c>
      <c r="E119" s="95">
        <v>20</v>
      </c>
      <c r="F119" s="94">
        <v>2</v>
      </c>
      <c r="G119" s="96">
        <v>0</v>
      </c>
      <c r="H119" s="97">
        <v>140</v>
      </c>
      <c r="I119" s="99" t="s">
        <v>154</v>
      </c>
      <c r="J119" s="146">
        <v>91100</v>
      </c>
      <c r="K119" s="146">
        <v>91623.41</v>
      </c>
      <c r="L119" s="158">
        <f t="shared" si="1"/>
        <v>100.57</v>
      </c>
    </row>
    <row r="120" spans="1:12" ht="56.25">
      <c r="A120" s="17">
        <v>0</v>
      </c>
      <c r="B120" s="18">
        <v>1</v>
      </c>
      <c r="C120" s="19">
        <v>16</v>
      </c>
      <c r="D120" s="19">
        <v>90</v>
      </c>
      <c r="E120" s="20">
        <v>40</v>
      </c>
      <c r="F120" s="19">
        <v>4</v>
      </c>
      <c r="G120" s="21">
        <v>0</v>
      </c>
      <c r="H120" s="22">
        <v>140</v>
      </c>
      <c r="I120" s="28" t="s">
        <v>32</v>
      </c>
      <c r="J120" s="139">
        <v>4850100</v>
      </c>
      <c r="K120" s="139">
        <v>4937654.3</v>
      </c>
      <c r="L120" s="158">
        <f t="shared" si="1"/>
        <v>101.81</v>
      </c>
    </row>
    <row r="121" spans="1:12" ht="27.75" customHeight="1">
      <c r="A121" s="17">
        <v>0</v>
      </c>
      <c r="B121" s="18">
        <v>1</v>
      </c>
      <c r="C121" s="19">
        <v>17</v>
      </c>
      <c r="D121" s="19">
        <v>0</v>
      </c>
      <c r="E121" s="20">
        <v>0</v>
      </c>
      <c r="F121" s="19">
        <v>0</v>
      </c>
      <c r="G121" s="21">
        <v>0</v>
      </c>
      <c r="H121" s="22">
        <v>0</v>
      </c>
      <c r="I121" s="30" t="s">
        <v>110</v>
      </c>
      <c r="J121" s="140">
        <f>J122+J129</f>
        <v>0</v>
      </c>
      <c r="K121" s="140">
        <f>K122+K129</f>
        <v>83154.96999999999</v>
      </c>
      <c r="L121" s="149" t="s">
        <v>179</v>
      </c>
    </row>
    <row r="122" spans="1:12" ht="34.5" customHeight="1">
      <c r="A122" s="17">
        <v>0</v>
      </c>
      <c r="B122" s="18">
        <v>1</v>
      </c>
      <c r="C122" s="19">
        <v>17</v>
      </c>
      <c r="D122" s="19">
        <v>1</v>
      </c>
      <c r="E122" s="20">
        <v>0</v>
      </c>
      <c r="F122" s="19">
        <v>0</v>
      </c>
      <c r="G122" s="21">
        <v>0</v>
      </c>
      <c r="H122" s="22">
        <v>180</v>
      </c>
      <c r="I122" s="30" t="s">
        <v>147</v>
      </c>
      <c r="J122" s="140">
        <f>J125+J126+J127+J128</f>
        <v>0</v>
      </c>
      <c r="K122" s="140">
        <f>K125+K126+K127+K128</f>
        <v>83154.96999999999</v>
      </c>
      <c r="L122" s="149" t="s">
        <v>179</v>
      </c>
    </row>
    <row r="123" spans="1:12" ht="37.5" hidden="1">
      <c r="A123" s="17">
        <v>5</v>
      </c>
      <c r="B123" s="18">
        <v>1</v>
      </c>
      <c r="C123" s="19">
        <v>17</v>
      </c>
      <c r="D123" s="19">
        <v>1</v>
      </c>
      <c r="E123" s="20">
        <v>40</v>
      </c>
      <c r="F123" s="19">
        <v>4</v>
      </c>
      <c r="G123" s="21">
        <v>0</v>
      </c>
      <c r="H123" s="22">
        <v>180</v>
      </c>
      <c r="I123" s="32" t="s">
        <v>148</v>
      </c>
      <c r="J123" s="141">
        <v>0</v>
      </c>
      <c r="K123" s="141">
        <v>0</v>
      </c>
      <c r="L123" s="158" t="s">
        <v>179</v>
      </c>
    </row>
    <row r="124" spans="1:12" ht="37.5" hidden="1">
      <c r="A124" s="17">
        <v>13</v>
      </c>
      <c r="B124" s="18">
        <v>1</v>
      </c>
      <c r="C124" s="19">
        <v>17</v>
      </c>
      <c r="D124" s="19">
        <v>1</v>
      </c>
      <c r="E124" s="20">
        <v>40</v>
      </c>
      <c r="F124" s="19">
        <v>4</v>
      </c>
      <c r="G124" s="21">
        <v>0</v>
      </c>
      <c r="H124" s="22">
        <v>180</v>
      </c>
      <c r="I124" s="32" t="s">
        <v>148</v>
      </c>
      <c r="J124" s="139">
        <v>0</v>
      </c>
      <c r="K124" s="139">
        <v>0</v>
      </c>
      <c r="L124" s="158">
        <v>0</v>
      </c>
    </row>
    <row r="125" spans="1:12" ht="37.5">
      <c r="A125" s="17">
        <v>14</v>
      </c>
      <c r="B125" s="18">
        <v>1</v>
      </c>
      <c r="C125" s="19">
        <v>17</v>
      </c>
      <c r="D125" s="19">
        <v>1</v>
      </c>
      <c r="E125" s="20">
        <v>40</v>
      </c>
      <c r="F125" s="19">
        <v>4</v>
      </c>
      <c r="G125" s="21">
        <v>0</v>
      </c>
      <c r="H125" s="22">
        <v>180</v>
      </c>
      <c r="I125" s="32" t="s">
        <v>148</v>
      </c>
      <c r="J125" s="139">
        <v>0</v>
      </c>
      <c r="K125" s="139">
        <v>75225.93</v>
      </c>
      <c r="L125" s="158" t="s">
        <v>179</v>
      </c>
    </row>
    <row r="126" spans="1:12" ht="37.5">
      <c r="A126" s="17">
        <v>17</v>
      </c>
      <c r="B126" s="18">
        <v>1</v>
      </c>
      <c r="C126" s="19">
        <v>17</v>
      </c>
      <c r="D126" s="19">
        <v>1</v>
      </c>
      <c r="E126" s="20">
        <v>40</v>
      </c>
      <c r="F126" s="19">
        <v>4</v>
      </c>
      <c r="G126" s="21">
        <v>0</v>
      </c>
      <c r="H126" s="22">
        <v>180</v>
      </c>
      <c r="I126" s="32" t="s">
        <v>148</v>
      </c>
      <c r="J126" s="139">
        <v>0</v>
      </c>
      <c r="K126" s="139">
        <v>3035</v>
      </c>
      <c r="L126" s="158" t="s">
        <v>179</v>
      </c>
    </row>
    <row r="127" spans="1:12" ht="37.5">
      <c r="A127" s="17">
        <v>18</v>
      </c>
      <c r="B127" s="18">
        <v>1</v>
      </c>
      <c r="C127" s="19">
        <v>17</v>
      </c>
      <c r="D127" s="19">
        <v>1</v>
      </c>
      <c r="E127" s="20">
        <v>40</v>
      </c>
      <c r="F127" s="19">
        <v>4</v>
      </c>
      <c r="G127" s="21">
        <v>0</v>
      </c>
      <c r="H127" s="22">
        <v>180</v>
      </c>
      <c r="I127" s="32" t="s">
        <v>148</v>
      </c>
      <c r="J127" s="139">
        <v>0</v>
      </c>
      <c r="K127" s="139">
        <v>2420</v>
      </c>
      <c r="L127" s="158" t="s">
        <v>179</v>
      </c>
    </row>
    <row r="128" spans="1:12" ht="37.5">
      <c r="A128" s="17">
        <v>907</v>
      </c>
      <c r="B128" s="18">
        <v>1</v>
      </c>
      <c r="C128" s="19">
        <v>17</v>
      </c>
      <c r="D128" s="19">
        <v>1</v>
      </c>
      <c r="E128" s="20">
        <v>40</v>
      </c>
      <c r="F128" s="19">
        <v>4</v>
      </c>
      <c r="G128" s="21">
        <v>0</v>
      </c>
      <c r="H128" s="22">
        <v>180</v>
      </c>
      <c r="I128" s="32" t="s">
        <v>148</v>
      </c>
      <c r="J128" s="139">
        <v>0</v>
      </c>
      <c r="K128" s="139">
        <v>2474.04</v>
      </c>
      <c r="L128" s="158" t="s">
        <v>179</v>
      </c>
    </row>
    <row r="129" spans="1:12" ht="21.75" customHeight="1">
      <c r="A129" s="163">
        <v>0</v>
      </c>
      <c r="B129" s="164">
        <v>1</v>
      </c>
      <c r="C129" s="165">
        <v>17</v>
      </c>
      <c r="D129" s="165">
        <v>5</v>
      </c>
      <c r="E129" s="166">
        <v>40</v>
      </c>
      <c r="F129" s="165">
        <v>4</v>
      </c>
      <c r="G129" s="167">
        <v>0</v>
      </c>
      <c r="H129" s="168">
        <v>180</v>
      </c>
      <c r="I129" s="30" t="s">
        <v>111</v>
      </c>
      <c r="J129" s="140">
        <f>J130+J131+J132+J133</f>
        <v>0</v>
      </c>
      <c r="K129" s="140">
        <f>K130+K131+K132+K133</f>
        <v>0</v>
      </c>
      <c r="L129" s="149">
        <v>0</v>
      </c>
    </row>
    <row r="130" spans="1:12" ht="36.75" customHeight="1">
      <c r="A130" s="17">
        <v>13</v>
      </c>
      <c r="B130" s="18">
        <v>1</v>
      </c>
      <c r="C130" s="19">
        <v>17</v>
      </c>
      <c r="D130" s="19">
        <v>5</v>
      </c>
      <c r="E130" s="20">
        <v>40</v>
      </c>
      <c r="F130" s="19">
        <v>4</v>
      </c>
      <c r="G130" s="21">
        <v>0</v>
      </c>
      <c r="H130" s="22">
        <v>180</v>
      </c>
      <c r="I130" s="88" t="s">
        <v>111</v>
      </c>
      <c r="J130" s="139">
        <v>0</v>
      </c>
      <c r="K130" s="145">
        <v>0</v>
      </c>
      <c r="L130" s="161">
        <v>0</v>
      </c>
    </row>
    <row r="131" spans="1:12" ht="39" customHeight="1">
      <c r="A131" s="17">
        <v>17</v>
      </c>
      <c r="B131" s="18">
        <v>1</v>
      </c>
      <c r="C131" s="19">
        <v>17</v>
      </c>
      <c r="D131" s="19">
        <v>5</v>
      </c>
      <c r="E131" s="20">
        <v>40</v>
      </c>
      <c r="F131" s="19">
        <v>4</v>
      </c>
      <c r="G131" s="21">
        <v>0</v>
      </c>
      <c r="H131" s="22">
        <v>180</v>
      </c>
      <c r="I131" s="88" t="s">
        <v>111</v>
      </c>
      <c r="J131" s="139">
        <v>0</v>
      </c>
      <c r="K131" s="145">
        <v>0</v>
      </c>
      <c r="L131" s="161">
        <v>0</v>
      </c>
    </row>
    <row r="132" spans="1:12" ht="39" customHeight="1">
      <c r="A132" s="17">
        <v>18</v>
      </c>
      <c r="B132" s="18">
        <v>1</v>
      </c>
      <c r="C132" s="19">
        <v>17</v>
      </c>
      <c r="D132" s="19">
        <v>5</v>
      </c>
      <c r="E132" s="20">
        <v>40</v>
      </c>
      <c r="F132" s="19">
        <v>4</v>
      </c>
      <c r="G132" s="21">
        <v>0</v>
      </c>
      <c r="H132" s="22">
        <v>180</v>
      </c>
      <c r="I132" s="88" t="s">
        <v>111</v>
      </c>
      <c r="J132" s="145">
        <v>0</v>
      </c>
      <c r="K132" s="145">
        <v>0</v>
      </c>
      <c r="L132" s="161">
        <v>0</v>
      </c>
    </row>
    <row r="133" spans="1:12" ht="42" customHeight="1">
      <c r="A133" s="17">
        <v>907</v>
      </c>
      <c r="B133" s="18">
        <v>1</v>
      </c>
      <c r="C133" s="19">
        <v>17</v>
      </c>
      <c r="D133" s="19">
        <v>5</v>
      </c>
      <c r="E133" s="20">
        <v>40</v>
      </c>
      <c r="F133" s="19">
        <v>4</v>
      </c>
      <c r="G133" s="21">
        <v>0</v>
      </c>
      <c r="H133" s="22">
        <v>180</v>
      </c>
      <c r="I133" s="88" t="s">
        <v>111</v>
      </c>
      <c r="J133" s="145">
        <v>0</v>
      </c>
      <c r="K133" s="145">
        <v>0</v>
      </c>
      <c r="L133" s="161">
        <v>0</v>
      </c>
    </row>
    <row r="134" spans="1:12" ht="30" customHeight="1">
      <c r="A134" s="17">
        <v>0</v>
      </c>
      <c r="B134" s="18">
        <v>2</v>
      </c>
      <c r="C134" s="19">
        <v>0</v>
      </c>
      <c r="D134" s="19">
        <v>0</v>
      </c>
      <c r="E134" s="20">
        <v>0</v>
      </c>
      <c r="F134" s="19">
        <v>0</v>
      </c>
      <c r="G134" s="21">
        <v>0</v>
      </c>
      <c r="H134" s="22">
        <v>0</v>
      </c>
      <c r="I134" s="23" t="s">
        <v>33</v>
      </c>
      <c r="J134" s="138">
        <f>J135+J205+J198+J202</f>
        <v>1950315621.8899999</v>
      </c>
      <c r="K134" s="138">
        <f>K135+K205+K198+K202</f>
        <v>1946666862.73</v>
      </c>
      <c r="L134" s="149">
        <f t="shared" si="1"/>
        <v>99.81</v>
      </c>
    </row>
    <row r="135" spans="1:12" ht="12.75" customHeight="1">
      <c r="A135" s="206">
        <v>0</v>
      </c>
      <c r="B135" s="222">
        <v>2</v>
      </c>
      <c r="C135" s="217">
        <v>2</v>
      </c>
      <c r="D135" s="217">
        <v>0</v>
      </c>
      <c r="E135" s="206">
        <v>0</v>
      </c>
      <c r="F135" s="217">
        <v>0</v>
      </c>
      <c r="G135" s="201">
        <v>0</v>
      </c>
      <c r="H135" s="224">
        <v>0</v>
      </c>
      <c r="I135" s="226" t="s">
        <v>34</v>
      </c>
      <c r="J135" s="203">
        <f>J137+J146+J176</f>
        <v>1951461011.27</v>
      </c>
      <c r="K135" s="203">
        <f>K137+K146+K176</f>
        <v>1947818919.46</v>
      </c>
      <c r="L135" s="197">
        <f t="shared" si="1"/>
        <v>99.81</v>
      </c>
    </row>
    <row r="136" spans="1:12" ht="30.75" customHeight="1">
      <c r="A136" s="207"/>
      <c r="B136" s="223"/>
      <c r="C136" s="218"/>
      <c r="D136" s="218"/>
      <c r="E136" s="207"/>
      <c r="F136" s="218"/>
      <c r="G136" s="202"/>
      <c r="H136" s="225"/>
      <c r="I136" s="227"/>
      <c r="J136" s="204"/>
      <c r="K136" s="204"/>
      <c r="L136" s="198"/>
    </row>
    <row r="137" spans="1:12" ht="42.75" customHeight="1">
      <c r="A137" s="17">
        <v>0</v>
      </c>
      <c r="B137" s="18">
        <v>2</v>
      </c>
      <c r="C137" s="19">
        <v>2</v>
      </c>
      <c r="D137" s="19">
        <v>10</v>
      </c>
      <c r="E137" s="20">
        <v>0</v>
      </c>
      <c r="F137" s="19">
        <v>0</v>
      </c>
      <c r="G137" s="21">
        <v>0</v>
      </c>
      <c r="H137" s="22">
        <v>151</v>
      </c>
      <c r="I137" s="23" t="s">
        <v>98</v>
      </c>
      <c r="J137" s="138">
        <f>J138+J140+J142+J144</f>
        <v>666557700</v>
      </c>
      <c r="K137" s="138">
        <f>K138+K140+K142+K144</f>
        <v>666557700</v>
      </c>
      <c r="L137" s="149">
        <f t="shared" si="1"/>
        <v>100</v>
      </c>
    </row>
    <row r="138" spans="1:12" ht="26.25" customHeight="1">
      <c r="A138" s="17">
        <v>0</v>
      </c>
      <c r="B138" s="18">
        <v>2</v>
      </c>
      <c r="C138" s="19">
        <v>2</v>
      </c>
      <c r="D138" s="19">
        <v>15</v>
      </c>
      <c r="E138" s="20">
        <v>1</v>
      </c>
      <c r="F138" s="19">
        <v>0</v>
      </c>
      <c r="G138" s="21">
        <v>0</v>
      </c>
      <c r="H138" s="22">
        <v>151</v>
      </c>
      <c r="I138" s="28" t="s">
        <v>35</v>
      </c>
      <c r="J138" s="139">
        <f>J139</f>
        <v>7102800</v>
      </c>
      <c r="K138" s="139">
        <f>K139</f>
        <v>7102800</v>
      </c>
      <c r="L138" s="158">
        <f t="shared" si="1"/>
        <v>100</v>
      </c>
    </row>
    <row r="139" spans="1:12" ht="136.5" customHeight="1">
      <c r="A139" s="17">
        <v>5</v>
      </c>
      <c r="B139" s="18">
        <v>2</v>
      </c>
      <c r="C139" s="19">
        <v>2</v>
      </c>
      <c r="D139" s="19">
        <v>15</v>
      </c>
      <c r="E139" s="20">
        <v>1</v>
      </c>
      <c r="F139" s="19">
        <v>4</v>
      </c>
      <c r="G139" s="21">
        <v>2712</v>
      </c>
      <c r="H139" s="22">
        <v>151</v>
      </c>
      <c r="I139" s="29" t="s">
        <v>112</v>
      </c>
      <c r="J139" s="142">
        <v>7102800</v>
      </c>
      <c r="K139" s="142">
        <v>7102800</v>
      </c>
      <c r="L139" s="161">
        <f t="shared" si="1"/>
        <v>100</v>
      </c>
    </row>
    <row r="140" spans="1:12" ht="37.5">
      <c r="A140" s="17">
        <v>0</v>
      </c>
      <c r="B140" s="18">
        <v>2</v>
      </c>
      <c r="C140" s="19">
        <v>2</v>
      </c>
      <c r="D140" s="19">
        <v>15</v>
      </c>
      <c r="E140" s="20">
        <v>2</v>
      </c>
      <c r="F140" s="19">
        <v>0</v>
      </c>
      <c r="G140" s="21">
        <v>0</v>
      </c>
      <c r="H140" s="22">
        <v>151</v>
      </c>
      <c r="I140" s="28" t="s">
        <v>68</v>
      </c>
      <c r="J140" s="139">
        <f>J141</f>
        <v>126588900</v>
      </c>
      <c r="K140" s="139">
        <f>K141</f>
        <v>126588900</v>
      </c>
      <c r="L140" s="158">
        <f t="shared" si="1"/>
        <v>100</v>
      </c>
    </row>
    <row r="141" spans="1:12" ht="45.75" customHeight="1">
      <c r="A141" s="17">
        <v>5</v>
      </c>
      <c r="B141" s="18">
        <v>2</v>
      </c>
      <c r="C141" s="19">
        <v>2</v>
      </c>
      <c r="D141" s="19">
        <v>15</v>
      </c>
      <c r="E141" s="20">
        <v>2</v>
      </c>
      <c r="F141" s="19">
        <v>4</v>
      </c>
      <c r="G141" s="21">
        <v>0</v>
      </c>
      <c r="H141" s="22">
        <v>151</v>
      </c>
      <c r="I141" s="29" t="s">
        <v>73</v>
      </c>
      <c r="J141" s="142">
        <v>126588900</v>
      </c>
      <c r="K141" s="142">
        <v>126588900</v>
      </c>
      <c r="L141" s="161">
        <f t="shared" si="1"/>
        <v>100</v>
      </c>
    </row>
    <row r="142" spans="1:12" s="101" customFormat="1" ht="63.75" customHeight="1">
      <c r="A142" s="17">
        <v>0</v>
      </c>
      <c r="B142" s="18">
        <v>2</v>
      </c>
      <c r="C142" s="19">
        <v>2</v>
      </c>
      <c r="D142" s="19">
        <v>15</v>
      </c>
      <c r="E142" s="20">
        <v>10</v>
      </c>
      <c r="F142" s="19">
        <v>0</v>
      </c>
      <c r="G142" s="21">
        <v>0</v>
      </c>
      <c r="H142" s="22">
        <v>151</v>
      </c>
      <c r="I142" s="28" t="s">
        <v>65</v>
      </c>
      <c r="J142" s="139">
        <f>J143</f>
        <v>532866000</v>
      </c>
      <c r="K142" s="139">
        <f>K143</f>
        <v>532866000</v>
      </c>
      <c r="L142" s="158">
        <f t="shared" si="1"/>
        <v>100</v>
      </c>
    </row>
    <row r="143" spans="1:12" ht="82.5" customHeight="1">
      <c r="A143" s="17">
        <v>5</v>
      </c>
      <c r="B143" s="18">
        <v>2</v>
      </c>
      <c r="C143" s="19">
        <v>2</v>
      </c>
      <c r="D143" s="19">
        <v>15</v>
      </c>
      <c r="E143" s="20">
        <v>10</v>
      </c>
      <c r="F143" s="19">
        <v>4</v>
      </c>
      <c r="G143" s="21">
        <v>0</v>
      </c>
      <c r="H143" s="22">
        <v>151</v>
      </c>
      <c r="I143" s="29" t="s">
        <v>82</v>
      </c>
      <c r="J143" s="142">
        <v>532866000</v>
      </c>
      <c r="K143" s="142">
        <v>532866000</v>
      </c>
      <c r="L143" s="161">
        <f t="shared" si="1"/>
        <v>100</v>
      </c>
    </row>
    <row r="144" spans="1:12" ht="2.25" customHeight="1" hidden="1">
      <c r="A144" s="17">
        <v>0</v>
      </c>
      <c r="B144" s="18">
        <v>2</v>
      </c>
      <c r="C144" s="19">
        <v>2</v>
      </c>
      <c r="D144" s="19">
        <v>19</v>
      </c>
      <c r="E144" s="20">
        <v>999</v>
      </c>
      <c r="F144" s="19">
        <v>0</v>
      </c>
      <c r="G144" s="21">
        <v>0</v>
      </c>
      <c r="H144" s="22">
        <v>151</v>
      </c>
      <c r="I144" s="28" t="s">
        <v>85</v>
      </c>
      <c r="J144" s="139">
        <f>J145</f>
        <v>0</v>
      </c>
      <c r="K144" s="139">
        <f>K145</f>
        <v>0</v>
      </c>
      <c r="L144" s="158">
        <v>0</v>
      </c>
    </row>
    <row r="145" spans="1:12" ht="18.75" hidden="1">
      <c r="A145" s="17">
        <v>5</v>
      </c>
      <c r="B145" s="18">
        <v>2</v>
      </c>
      <c r="C145" s="19">
        <v>2</v>
      </c>
      <c r="D145" s="19">
        <v>19</v>
      </c>
      <c r="E145" s="20">
        <v>999</v>
      </c>
      <c r="F145" s="19">
        <v>4</v>
      </c>
      <c r="G145" s="21">
        <v>0</v>
      </c>
      <c r="H145" s="22">
        <v>151</v>
      </c>
      <c r="I145" s="29" t="s">
        <v>86</v>
      </c>
      <c r="J145" s="142">
        <v>0</v>
      </c>
      <c r="K145" s="142">
        <v>0</v>
      </c>
      <c r="L145" s="161">
        <v>0</v>
      </c>
    </row>
    <row r="146" spans="1:12" ht="42" customHeight="1">
      <c r="A146" s="17">
        <v>0</v>
      </c>
      <c r="B146" s="43">
        <v>2</v>
      </c>
      <c r="C146" s="44">
        <v>2</v>
      </c>
      <c r="D146" s="44">
        <v>20</v>
      </c>
      <c r="E146" s="20">
        <v>0</v>
      </c>
      <c r="F146" s="44">
        <v>0</v>
      </c>
      <c r="G146" s="45">
        <v>0</v>
      </c>
      <c r="H146" s="46">
        <v>151</v>
      </c>
      <c r="I146" s="23" t="s">
        <v>66</v>
      </c>
      <c r="J146" s="138">
        <f>J148+J149+J150+J147</f>
        <v>401770643.2</v>
      </c>
      <c r="K146" s="138">
        <f>K148+K149+K150+K147</f>
        <v>401169434.84</v>
      </c>
      <c r="L146" s="149">
        <f t="shared" si="1"/>
        <v>99.85</v>
      </c>
    </row>
    <row r="147" spans="1:12" ht="140.25" customHeight="1">
      <c r="A147" s="17">
        <v>5</v>
      </c>
      <c r="B147" s="43">
        <v>2</v>
      </c>
      <c r="C147" s="44">
        <v>2</v>
      </c>
      <c r="D147" s="44">
        <v>25</v>
      </c>
      <c r="E147" s="20">
        <v>497</v>
      </c>
      <c r="F147" s="44">
        <v>4</v>
      </c>
      <c r="G147" s="45">
        <v>0</v>
      </c>
      <c r="H147" s="46">
        <v>151</v>
      </c>
      <c r="I147" s="32" t="s">
        <v>168</v>
      </c>
      <c r="J147" s="141">
        <v>2412843.2</v>
      </c>
      <c r="K147" s="141">
        <v>2412843.2</v>
      </c>
      <c r="L147" s="158">
        <f t="shared" si="1"/>
        <v>100</v>
      </c>
    </row>
    <row r="148" spans="1:12" ht="42" customHeight="1">
      <c r="A148" s="102">
        <v>5</v>
      </c>
      <c r="B148" s="103">
        <v>2</v>
      </c>
      <c r="C148" s="104">
        <v>2</v>
      </c>
      <c r="D148" s="104">
        <v>25</v>
      </c>
      <c r="E148" s="105">
        <v>519</v>
      </c>
      <c r="F148" s="104">
        <v>4</v>
      </c>
      <c r="G148" s="106">
        <v>0</v>
      </c>
      <c r="H148" s="107">
        <v>151</v>
      </c>
      <c r="I148" s="108" t="s">
        <v>137</v>
      </c>
      <c r="J148" s="150">
        <v>72900</v>
      </c>
      <c r="K148" s="150">
        <v>72900</v>
      </c>
      <c r="L148" s="158">
        <f t="shared" si="1"/>
        <v>100</v>
      </c>
    </row>
    <row r="149" spans="1:12" ht="81.75" customHeight="1">
      <c r="A149" s="102">
        <v>5</v>
      </c>
      <c r="B149" s="103">
        <v>2</v>
      </c>
      <c r="C149" s="104">
        <v>2</v>
      </c>
      <c r="D149" s="104">
        <v>25</v>
      </c>
      <c r="E149" s="105">
        <v>555</v>
      </c>
      <c r="F149" s="104">
        <v>4</v>
      </c>
      <c r="G149" s="106">
        <v>0</v>
      </c>
      <c r="H149" s="107">
        <v>151</v>
      </c>
      <c r="I149" s="108" t="s">
        <v>138</v>
      </c>
      <c r="J149" s="150">
        <v>30434700</v>
      </c>
      <c r="K149" s="150">
        <v>30434700</v>
      </c>
      <c r="L149" s="158">
        <f t="shared" si="1"/>
        <v>100</v>
      </c>
    </row>
    <row r="150" spans="1:12" ht="27.75" customHeight="1">
      <c r="A150" s="102">
        <v>0</v>
      </c>
      <c r="B150" s="103">
        <v>2</v>
      </c>
      <c r="C150" s="104">
        <v>2</v>
      </c>
      <c r="D150" s="104">
        <v>29</v>
      </c>
      <c r="E150" s="105">
        <v>999</v>
      </c>
      <c r="F150" s="104">
        <v>4</v>
      </c>
      <c r="G150" s="106">
        <v>0</v>
      </c>
      <c r="H150" s="107">
        <v>151</v>
      </c>
      <c r="I150" s="109" t="s">
        <v>39</v>
      </c>
      <c r="J150" s="144">
        <f>J154+J155+J156+J157+J159+J161+J165+J166+J167+J168+J169+J171+J164+J151+J152+J158+J160+J162+J163+J170+J172+J174+J175+J153+J173</f>
        <v>368850200</v>
      </c>
      <c r="K150" s="144">
        <f>K154+K155+K156+K157+K159+K161+K165+K166+K167+K168+K169+K171+K164+K151+K152+K158+K160+K162+K163+K170+K172+K174+K175+K153+K173</f>
        <v>368248991.64</v>
      </c>
      <c r="L150" s="149">
        <f t="shared" si="1"/>
        <v>99.84</v>
      </c>
    </row>
    <row r="151" spans="1:12" ht="78.75" customHeight="1">
      <c r="A151" s="102">
        <v>5</v>
      </c>
      <c r="B151" s="103">
        <v>2</v>
      </c>
      <c r="C151" s="104">
        <v>2</v>
      </c>
      <c r="D151" s="104">
        <v>29</v>
      </c>
      <c r="E151" s="105">
        <v>999</v>
      </c>
      <c r="F151" s="104">
        <v>4</v>
      </c>
      <c r="G151" s="106">
        <v>1021</v>
      </c>
      <c r="H151" s="107">
        <v>151</v>
      </c>
      <c r="I151" s="148" t="s">
        <v>166</v>
      </c>
      <c r="J151" s="152">
        <v>32645000</v>
      </c>
      <c r="K151" s="152">
        <v>32645000</v>
      </c>
      <c r="L151" s="158">
        <f t="shared" si="1"/>
        <v>100</v>
      </c>
    </row>
    <row r="152" spans="1:12" ht="100.5" customHeight="1">
      <c r="A152" s="102">
        <v>5</v>
      </c>
      <c r="B152" s="103">
        <v>2</v>
      </c>
      <c r="C152" s="104">
        <v>2</v>
      </c>
      <c r="D152" s="104">
        <v>29</v>
      </c>
      <c r="E152" s="105">
        <v>999</v>
      </c>
      <c r="F152" s="104">
        <v>4</v>
      </c>
      <c r="G152" s="106">
        <v>1031</v>
      </c>
      <c r="H152" s="107">
        <v>151</v>
      </c>
      <c r="I152" s="148" t="s">
        <v>167</v>
      </c>
      <c r="J152" s="152">
        <v>1662800</v>
      </c>
      <c r="K152" s="152">
        <v>1662800</v>
      </c>
      <c r="L152" s="158">
        <f t="shared" si="1"/>
        <v>100</v>
      </c>
    </row>
    <row r="153" spans="1:12" ht="117" customHeight="1">
      <c r="A153" s="102">
        <v>5</v>
      </c>
      <c r="B153" s="103">
        <v>2</v>
      </c>
      <c r="C153" s="104">
        <v>2</v>
      </c>
      <c r="D153" s="104">
        <v>29</v>
      </c>
      <c r="E153" s="105">
        <v>999</v>
      </c>
      <c r="F153" s="104">
        <v>4</v>
      </c>
      <c r="G153" s="106">
        <v>1040</v>
      </c>
      <c r="H153" s="107">
        <v>151</v>
      </c>
      <c r="I153" s="148" t="s">
        <v>182</v>
      </c>
      <c r="J153" s="152">
        <v>4195000</v>
      </c>
      <c r="K153" s="152">
        <v>4195000</v>
      </c>
      <c r="L153" s="158">
        <f t="shared" si="1"/>
        <v>100</v>
      </c>
    </row>
    <row r="154" spans="1:12" ht="134.25" customHeight="1">
      <c r="A154" s="102">
        <v>5</v>
      </c>
      <c r="B154" s="103">
        <v>2</v>
      </c>
      <c r="C154" s="104">
        <v>2</v>
      </c>
      <c r="D154" s="104">
        <v>29</v>
      </c>
      <c r="E154" s="105">
        <v>999</v>
      </c>
      <c r="F154" s="104">
        <v>4</v>
      </c>
      <c r="G154" s="106">
        <v>1043</v>
      </c>
      <c r="H154" s="107">
        <v>151</v>
      </c>
      <c r="I154" s="148" t="s">
        <v>149</v>
      </c>
      <c r="J154" s="152">
        <v>307600</v>
      </c>
      <c r="K154" s="152">
        <v>307600</v>
      </c>
      <c r="L154" s="158">
        <f t="shared" si="1"/>
        <v>100</v>
      </c>
    </row>
    <row r="155" spans="1:12" ht="100.5" customHeight="1">
      <c r="A155" s="102">
        <v>5</v>
      </c>
      <c r="B155" s="103">
        <v>2</v>
      </c>
      <c r="C155" s="104">
        <v>2</v>
      </c>
      <c r="D155" s="104">
        <v>29</v>
      </c>
      <c r="E155" s="105">
        <v>999</v>
      </c>
      <c r="F155" s="104">
        <v>4</v>
      </c>
      <c r="G155" s="106">
        <v>1047</v>
      </c>
      <c r="H155" s="107">
        <v>151</v>
      </c>
      <c r="I155" s="108" t="s">
        <v>131</v>
      </c>
      <c r="J155" s="150">
        <v>21968200</v>
      </c>
      <c r="K155" s="150">
        <v>21968200</v>
      </c>
      <c r="L155" s="158">
        <f t="shared" si="1"/>
        <v>100</v>
      </c>
    </row>
    <row r="156" spans="1:12" ht="191.25" customHeight="1">
      <c r="A156" s="102">
        <v>5</v>
      </c>
      <c r="B156" s="103">
        <v>2</v>
      </c>
      <c r="C156" s="104">
        <v>2</v>
      </c>
      <c r="D156" s="104">
        <v>29</v>
      </c>
      <c r="E156" s="105">
        <v>999</v>
      </c>
      <c r="F156" s="104">
        <v>4</v>
      </c>
      <c r="G156" s="106">
        <v>1048</v>
      </c>
      <c r="H156" s="107">
        <v>151</v>
      </c>
      <c r="I156" s="108" t="s">
        <v>132</v>
      </c>
      <c r="J156" s="150">
        <v>13559200</v>
      </c>
      <c r="K156" s="150">
        <v>13559200</v>
      </c>
      <c r="L156" s="158">
        <f t="shared" si="1"/>
        <v>100</v>
      </c>
    </row>
    <row r="157" spans="1:12" ht="103.5" customHeight="1">
      <c r="A157" s="102">
        <v>5</v>
      </c>
      <c r="B157" s="103">
        <v>2</v>
      </c>
      <c r="C157" s="104">
        <v>2</v>
      </c>
      <c r="D157" s="104">
        <v>29</v>
      </c>
      <c r="E157" s="105">
        <v>999</v>
      </c>
      <c r="F157" s="104">
        <v>4</v>
      </c>
      <c r="G157" s="106">
        <v>1049</v>
      </c>
      <c r="H157" s="107">
        <v>151</v>
      </c>
      <c r="I157" s="108" t="s">
        <v>133</v>
      </c>
      <c r="J157" s="150">
        <v>21189500</v>
      </c>
      <c r="K157" s="150">
        <v>21189500</v>
      </c>
      <c r="L157" s="158">
        <f t="shared" si="1"/>
        <v>100</v>
      </c>
    </row>
    <row r="158" spans="1:12" ht="171" customHeight="1">
      <c r="A158" s="102">
        <v>5</v>
      </c>
      <c r="B158" s="103">
        <v>2</v>
      </c>
      <c r="C158" s="104">
        <v>2</v>
      </c>
      <c r="D158" s="104">
        <v>29</v>
      </c>
      <c r="E158" s="105">
        <v>999</v>
      </c>
      <c r="F158" s="104">
        <v>4</v>
      </c>
      <c r="G158" s="106">
        <v>2654</v>
      </c>
      <c r="H158" s="107">
        <v>151</v>
      </c>
      <c r="I158" s="108" t="s">
        <v>175</v>
      </c>
      <c r="J158" s="150">
        <v>1393700</v>
      </c>
      <c r="K158" s="150">
        <v>1393700</v>
      </c>
      <c r="L158" s="158">
        <f t="shared" si="1"/>
        <v>100</v>
      </c>
    </row>
    <row r="159" spans="1:12" ht="266.25" customHeight="1">
      <c r="A159" s="102">
        <v>5</v>
      </c>
      <c r="B159" s="103">
        <v>2</v>
      </c>
      <c r="C159" s="104">
        <v>2</v>
      </c>
      <c r="D159" s="104">
        <v>29</v>
      </c>
      <c r="E159" s="105">
        <v>999</v>
      </c>
      <c r="F159" s="104">
        <v>4</v>
      </c>
      <c r="G159" s="106">
        <v>7397</v>
      </c>
      <c r="H159" s="107">
        <v>151</v>
      </c>
      <c r="I159" s="108" t="s">
        <v>114</v>
      </c>
      <c r="J159" s="150">
        <v>166400</v>
      </c>
      <c r="K159" s="150">
        <v>72318.11</v>
      </c>
      <c r="L159" s="158">
        <f t="shared" si="1"/>
        <v>43.46</v>
      </c>
    </row>
    <row r="160" spans="1:12" ht="115.5" customHeight="1">
      <c r="A160" s="102">
        <v>5</v>
      </c>
      <c r="B160" s="103">
        <v>2</v>
      </c>
      <c r="C160" s="104">
        <v>2</v>
      </c>
      <c r="D160" s="104">
        <v>29</v>
      </c>
      <c r="E160" s="105">
        <v>999</v>
      </c>
      <c r="F160" s="104">
        <v>4</v>
      </c>
      <c r="G160" s="106">
        <v>7398</v>
      </c>
      <c r="H160" s="107">
        <v>151</v>
      </c>
      <c r="I160" s="108" t="s">
        <v>171</v>
      </c>
      <c r="J160" s="150">
        <v>266500</v>
      </c>
      <c r="K160" s="150">
        <v>266500</v>
      </c>
      <c r="L160" s="158">
        <f t="shared" si="1"/>
        <v>100</v>
      </c>
    </row>
    <row r="161" spans="1:12" ht="173.25" customHeight="1">
      <c r="A161" s="102">
        <v>5</v>
      </c>
      <c r="B161" s="103">
        <v>2</v>
      </c>
      <c r="C161" s="104">
        <v>2</v>
      </c>
      <c r="D161" s="104">
        <v>29</v>
      </c>
      <c r="E161" s="105">
        <v>999</v>
      </c>
      <c r="F161" s="104">
        <v>4</v>
      </c>
      <c r="G161" s="106">
        <v>7413</v>
      </c>
      <c r="H161" s="107">
        <v>151</v>
      </c>
      <c r="I161" s="108" t="s">
        <v>139</v>
      </c>
      <c r="J161" s="150">
        <v>1700000</v>
      </c>
      <c r="K161" s="150">
        <v>1700000</v>
      </c>
      <c r="L161" s="158">
        <f t="shared" si="1"/>
        <v>100</v>
      </c>
    </row>
    <row r="162" spans="1:12" ht="136.5" customHeight="1">
      <c r="A162" s="102">
        <v>5</v>
      </c>
      <c r="B162" s="103">
        <v>2</v>
      </c>
      <c r="C162" s="104">
        <v>2</v>
      </c>
      <c r="D162" s="104">
        <v>29</v>
      </c>
      <c r="E162" s="105">
        <v>999</v>
      </c>
      <c r="F162" s="104">
        <v>4</v>
      </c>
      <c r="G162" s="106">
        <v>7418</v>
      </c>
      <c r="H162" s="107">
        <v>151</v>
      </c>
      <c r="I162" s="108" t="s">
        <v>174</v>
      </c>
      <c r="J162" s="150">
        <v>500000</v>
      </c>
      <c r="K162" s="150">
        <v>500000</v>
      </c>
      <c r="L162" s="158">
        <f t="shared" si="1"/>
        <v>100</v>
      </c>
    </row>
    <row r="163" spans="1:12" ht="210.75" customHeight="1">
      <c r="A163" s="102">
        <v>5</v>
      </c>
      <c r="B163" s="103">
        <v>2</v>
      </c>
      <c r="C163" s="104">
        <v>2</v>
      </c>
      <c r="D163" s="104">
        <v>29</v>
      </c>
      <c r="E163" s="105">
        <v>999</v>
      </c>
      <c r="F163" s="104">
        <v>4</v>
      </c>
      <c r="G163" s="106">
        <v>7436</v>
      </c>
      <c r="H163" s="107">
        <v>151</v>
      </c>
      <c r="I163" s="108" t="s">
        <v>176</v>
      </c>
      <c r="J163" s="150">
        <v>1278100</v>
      </c>
      <c r="K163" s="150">
        <v>1278100</v>
      </c>
      <c r="L163" s="158">
        <f t="shared" si="1"/>
        <v>100</v>
      </c>
    </row>
    <row r="164" spans="1:12" ht="171.75" customHeight="1">
      <c r="A164" s="102">
        <v>5</v>
      </c>
      <c r="B164" s="103">
        <v>2</v>
      </c>
      <c r="C164" s="104">
        <v>2</v>
      </c>
      <c r="D164" s="104">
        <v>29</v>
      </c>
      <c r="E164" s="105">
        <v>999</v>
      </c>
      <c r="F164" s="104">
        <v>4</v>
      </c>
      <c r="G164" s="106">
        <v>7437</v>
      </c>
      <c r="H164" s="107">
        <v>151</v>
      </c>
      <c r="I164" s="108" t="s">
        <v>150</v>
      </c>
      <c r="J164" s="150">
        <v>3000000</v>
      </c>
      <c r="K164" s="150">
        <v>3000000</v>
      </c>
      <c r="L164" s="158">
        <f t="shared" si="1"/>
        <v>100</v>
      </c>
    </row>
    <row r="165" spans="1:12" ht="116.25" customHeight="1">
      <c r="A165" s="102">
        <v>5</v>
      </c>
      <c r="B165" s="103">
        <v>2</v>
      </c>
      <c r="C165" s="104">
        <v>2</v>
      </c>
      <c r="D165" s="104">
        <v>29</v>
      </c>
      <c r="E165" s="105">
        <v>999</v>
      </c>
      <c r="F165" s="104">
        <v>4</v>
      </c>
      <c r="G165" s="106">
        <v>7456</v>
      </c>
      <c r="H165" s="107">
        <v>151</v>
      </c>
      <c r="I165" s="108" t="s">
        <v>100</v>
      </c>
      <c r="J165" s="150">
        <v>1054900</v>
      </c>
      <c r="K165" s="150">
        <v>1054900</v>
      </c>
      <c r="L165" s="158">
        <f t="shared" si="1"/>
        <v>100</v>
      </c>
    </row>
    <row r="166" spans="1:12" ht="117.75" customHeight="1">
      <c r="A166" s="102">
        <v>5</v>
      </c>
      <c r="B166" s="103">
        <v>2</v>
      </c>
      <c r="C166" s="104">
        <v>2</v>
      </c>
      <c r="D166" s="104">
        <v>29</v>
      </c>
      <c r="E166" s="105">
        <v>999</v>
      </c>
      <c r="F166" s="104">
        <v>4</v>
      </c>
      <c r="G166" s="106">
        <v>7492</v>
      </c>
      <c r="H166" s="107">
        <v>151</v>
      </c>
      <c r="I166" s="108" t="s">
        <v>134</v>
      </c>
      <c r="J166" s="150">
        <v>261800</v>
      </c>
      <c r="K166" s="150">
        <v>261800</v>
      </c>
      <c r="L166" s="158">
        <f t="shared" si="1"/>
        <v>100</v>
      </c>
    </row>
    <row r="167" spans="1:12" ht="117.75" customHeight="1">
      <c r="A167" s="102">
        <v>5</v>
      </c>
      <c r="B167" s="103">
        <v>2</v>
      </c>
      <c r="C167" s="104">
        <v>2</v>
      </c>
      <c r="D167" s="104">
        <v>29</v>
      </c>
      <c r="E167" s="105">
        <v>999</v>
      </c>
      <c r="F167" s="104">
        <v>4</v>
      </c>
      <c r="G167" s="106">
        <v>7508</v>
      </c>
      <c r="H167" s="107">
        <v>151</v>
      </c>
      <c r="I167" s="108" t="s">
        <v>135</v>
      </c>
      <c r="J167" s="150">
        <v>93526600</v>
      </c>
      <c r="K167" s="150">
        <v>93526600</v>
      </c>
      <c r="L167" s="158">
        <f aca="true" t="shared" si="2" ref="L167:L208">ROUND(K167/J167*100,2)</f>
        <v>100</v>
      </c>
    </row>
    <row r="168" spans="1:12" ht="117" customHeight="1">
      <c r="A168" s="102">
        <v>5</v>
      </c>
      <c r="B168" s="103">
        <v>2</v>
      </c>
      <c r="C168" s="104">
        <v>2</v>
      </c>
      <c r="D168" s="104">
        <v>29</v>
      </c>
      <c r="E168" s="105">
        <v>999</v>
      </c>
      <c r="F168" s="104">
        <v>4</v>
      </c>
      <c r="G168" s="106">
        <v>7509</v>
      </c>
      <c r="H168" s="107">
        <v>151</v>
      </c>
      <c r="I168" s="108" t="s">
        <v>136</v>
      </c>
      <c r="J168" s="150">
        <v>15947000</v>
      </c>
      <c r="K168" s="150">
        <v>15946013.82</v>
      </c>
      <c r="L168" s="158">
        <f t="shared" si="2"/>
        <v>99.99</v>
      </c>
    </row>
    <row r="169" spans="1:12" ht="175.5" customHeight="1">
      <c r="A169" s="107">
        <v>5</v>
      </c>
      <c r="B169" s="103">
        <v>2</v>
      </c>
      <c r="C169" s="104">
        <v>2</v>
      </c>
      <c r="D169" s="104">
        <v>29</v>
      </c>
      <c r="E169" s="105">
        <v>999</v>
      </c>
      <c r="F169" s="104">
        <v>4</v>
      </c>
      <c r="G169" s="106">
        <v>7511</v>
      </c>
      <c r="H169" s="107">
        <v>151</v>
      </c>
      <c r="I169" s="108" t="s">
        <v>113</v>
      </c>
      <c r="J169" s="150">
        <v>138060600</v>
      </c>
      <c r="K169" s="150">
        <v>138060600</v>
      </c>
      <c r="L169" s="158">
        <f t="shared" si="2"/>
        <v>100</v>
      </c>
    </row>
    <row r="170" spans="1:12" ht="138" customHeight="1">
      <c r="A170" s="107">
        <v>5</v>
      </c>
      <c r="B170" s="103">
        <v>2</v>
      </c>
      <c r="C170" s="104">
        <v>2</v>
      </c>
      <c r="D170" s="104">
        <v>29</v>
      </c>
      <c r="E170" s="105">
        <v>999</v>
      </c>
      <c r="F170" s="104">
        <v>4</v>
      </c>
      <c r="G170" s="106">
        <v>7553</v>
      </c>
      <c r="H170" s="107">
        <v>151</v>
      </c>
      <c r="I170" s="108" t="s">
        <v>173</v>
      </c>
      <c r="J170" s="150">
        <v>4333100</v>
      </c>
      <c r="K170" s="150">
        <v>4333100</v>
      </c>
      <c r="L170" s="158">
        <f t="shared" si="2"/>
        <v>100</v>
      </c>
    </row>
    <row r="171" spans="1:12" ht="171.75" customHeight="1">
      <c r="A171" s="102">
        <v>5</v>
      </c>
      <c r="B171" s="103">
        <v>2</v>
      </c>
      <c r="C171" s="104">
        <v>2</v>
      </c>
      <c r="D171" s="104">
        <v>29</v>
      </c>
      <c r="E171" s="105">
        <v>999</v>
      </c>
      <c r="F171" s="104">
        <v>4</v>
      </c>
      <c r="G171" s="106">
        <v>7555</v>
      </c>
      <c r="H171" s="107">
        <v>151</v>
      </c>
      <c r="I171" s="108" t="s">
        <v>101</v>
      </c>
      <c r="J171" s="150">
        <v>80000</v>
      </c>
      <c r="K171" s="150">
        <v>80000</v>
      </c>
      <c r="L171" s="158">
        <f t="shared" si="2"/>
        <v>100</v>
      </c>
    </row>
    <row r="172" spans="1:12" ht="123" customHeight="1">
      <c r="A172" s="110">
        <v>5</v>
      </c>
      <c r="B172" s="111">
        <v>2</v>
      </c>
      <c r="C172" s="112">
        <v>2</v>
      </c>
      <c r="D172" s="112">
        <v>29</v>
      </c>
      <c r="E172" s="105">
        <v>999</v>
      </c>
      <c r="F172" s="112">
        <v>4</v>
      </c>
      <c r="G172" s="113">
        <v>7563</v>
      </c>
      <c r="H172" s="114">
        <v>151</v>
      </c>
      <c r="I172" s="179" t="s">
        <v>172</v>
      </c>
      <c r="J172" s="156">
        <v>2042700</v>
      </c>
      <c r="K172" s="156">
        <v>2042699.45</v>
      </c>
      <c r="L172" s="158">
        <f t="shared" si="2"/>
        <v>100</v>
      </c>
    </row>
    <row r="173" spans="1:12" ht="303" customHeight="1">
      <c r="A173" s="110">
        <v>5</v>
      </c>
      <c r="B173" s="111">
        <v>2</v>
      </c>
      <c r="C173" s="112">
        <v>2</v>
      </c>
      <c r="D173" s="112">
        <v>29</v>
      </c>
      <c r="E173" s="105">
        <v>999</v>
      </c>
      <c r="F173" s="112">
        <v>4</v>
      </c>
      <c r="G173" s="113">
        <v>7571</v>
      </c>
      <c r="H173" s="114">
        <v>151</v>
      </c>
      <c r="I173" s="179" t="s">
        <v>183</v>
      </c>
      <c r="J173" s="156">
        <v>6700000</v>
      </c>
      <c r="K173" s="156">
        <v>6193860.26</v>
      </c>
      <c r="L173" s="158">
        <f t="shared" si="2"/>
        <v>92.45</v>
      </c>
    </row>
    <row r="174" spans="1:12" ht="155.25" customHeight="1">
      <c r="A174" s="102">
        <v>5</v>
      </c>
      <c r="B174" s="103">
        <v>2</v>
      </c>
      <c r="C174" s="104">
        <v>2</v>
      </c>
      <c r="D174" s="104">
        <v>29</v>
      </c>
      <c r="E174" s="105">
        <v>999</v>
      </c>
      <c r="F174" s="104">
        <v>4</v>
      </c>
      <c r="G174" s="106">
        <v>7607</v>
      </c>
      <c r="H174" s="107">
        <v>151</v>
      </c>
      <c r="I174" s="108" t="s">
        <v>170</v>
      </c>
      <c r="J174" s="150">
        <v>2441500</v>
      </c>
      <c r="K174" s="150">
        <v>2441500</v>
      </c>
      <c r="L174" s="158">
        <f t="shared" si="2"/>
        <v>100</v>
      </c>
    </row>
    <row r="175" spans="1:12" ht="208.5" customHeight="1">
      <c r="A175" s="102">
        <v>5</v>
      </c>
      <c r="B175" s="103">
        <v>2</v>
      </c>
      <c r="C175" s="104">
        <v>2</v>
      </c>
      <c r="D175" s="104">
        <v>29</v>
      </c>
      <c r="E175" s="105">
        <v>999</v>
      </c>
      <c r="F175" s="104">
        <v>4</v>
      </c>
      <c r="G175" s="106">
        <v>7640</v>
      </c>
      <c r="H175" s="107">
        <v>151</v>
      </c>
      <c r="I175" s="108" t="s">
        <v>169</v>
      </c>
      <c r="J175" s="150">
        <v>570000</v>
      </c>
      <c r="K175" s="150">
        <v>570000</v>
      </c>
      <c r="L175" s="158">
        <f t="shared" si="2"/>
        <v>100</v>
      </c>
    </row>
    <row r="176" spans="1:12" ht="44.25" customHeight="1">
      <c r="A176" s="110">
        <v>0</v>
      </c>
      <c r="B176" s="111">
        <v>2</v>
      </c>
      <c r="C176" s="112">
        <v>2</v>
      </c>
      <c r="D176" s="112">
        <v>30</v>
      </c>
      <c r="E176" s="105">
        <v>0</v>
      </c>
      <c r="F176" s="112">
        <v>0</v>
      </c>
      <c r="G176" s="113">
        <v>0</v>
      </c>
      <c r="H176" s="114">
        <v>151</v>
      </c>
      <c r="I176" s="65" t="s">
        <v>36</v>
      </c>
      <c r="J176" s="157">
        <f>J177+J195+J196+J197</f>
        <v>883132668.07</v>
      </c>
      <c r="K176" s="157">
        <f>K177+K195+K196+K197</f>
        <v>880091784.62</v>
      </c>
      <c r="L176" s="162">
        <f t="shared" si="2"/>
        <v>99.66</v>
      </c>
    </row>
    <row r="177" spans="1:12" ht="61.5" customHeight="1">
      <c r="A177" s="110">
        <v>0</v>
      </c>
      <c r="B177" s="111">
        <v>2</v>
      </c>
      <c r="C177" s="112">
        <v>2</v>
      </c>
      <c r="D177" s="112">
        <v>30</v>
      </c>
      <c r="E177" s="105">
        <v>24</v>
      </c>
      <c r="F177" s="112">
        <v>4</v>
      </c>
      <c r="G177" s="113">
        <v>0</v>
      </c>
      <c r="H177" s="114">
        <v>151</v>
      </c>
      <c r="I177" s="90" t="s">
        <v>99</v>
      </c>
      <c r="J177" s="156">
        <f>SUM(J178:J194)</f>
        <v>869290258.74</v>
      </c>
      <c r="K177" s="156">
        <f>SUM(K178:K194)</f>
        <v>866259995.03</v>
      </c>
      <c r="L177" s="158">
        <f t="shared" si="2"/>
        <v>99.65</v>
      </c>
    </row>
    <row r="178" spans="1:12" ht="191.25" customHeight="1">
      <c r="A178" s="102">
        <v>5</v>
      </c>
      <c r="B178" s="115">
        <v>2</v>
      </c>
      <c r="C178" s="116">
        <v>2</v>
      </c>
      <c r="D178" s="116">
        <v>30</v>
      </c>
      <c r="E178" s="105">
        <v>24</v>
      </c>
      <c r="F178" s="116">
        <v>4</v>
      </c>
      <c r="G178" s="117">
        <v>151</v>
      </c>
      <c r="H178" s="118">
        <v>151</v>
      </c>
      <c r="I178" s="119" t="s">
        <v>117</v>
      </c>
      <c r="J178" s="142">
        <v>53138733.04</v>
      </c>
      <c r="K178" s="142">
        <v>53138733.04</v>
      </c>
      <c r="L178" s="161">
        <f t="shared" si="2"/>
        <v>100</v>
      </c>
    </row>
    <row r="179" spans="1:12" ht="174" customHeight="1">
      <c r="A179" s="102">
        <v>5</v>
      </c>
      <c r="B179" s="115">
        <v>2</v>
      </c>
      <c r="C179" s="116">
        <v>2</v>
      </c>
      <c r="D179" s="116">
        <v>30</v>
      </c>
      <c r="E179" s="105">
        <v>24</v>
      </c>
      <c r="F179" s="116">
        <v>4</v>
      </c>
      <c r="G179" s="117">
        <v>640</v>
      </c>
      <c r="H179" s="118">
        <v>151</v>
      </c>
      <c r="I179" s="119" t="s">
        <v>127</v>
      </c>
      <c r="J179" s="142">
        <v>45557.7</v>
      </c>
      <c r="K179" s="142">
        <v>45557.7</v>
      </c>
      <c r="L179" s="161">
        <f t="shared" si="2"/>
        <v>100</v>
      </c>
    </row>
    <row r="180" spans="1:12" ht="300" customHeight="1">
      <c r="A180" s="102">
        <v>5</v>
      </c>
      <c r="B180" s="115">
        <v>2</v>
      </c>
      <c r="C180" s="116">
        <v>2</v>
      </c>
      <c r="D180" s="116">
        <v>30</v>
      </c>
      <c r="E180" s="105">
        <v>24</v>
      </c>
      <c r="F180" s="116">
        <v>4</v>
      </c>
      <c r="G180" s="117">
        <v>7408</v>
      </c>
      <c r="H180" s="118">
        <v>151</v>
      </c>
      <c r="I180" s="53" t="s">
        <v>104</v>
      </c>
      <c r="J180" s="142">
        <v>128967900</v>
      </c>
      <c r="K180" s="142">
        <v>127034443</v>
      </c>
      <c r="L180" s="161">
        <f t="shared" si="2"/>
        <v>98.5</v>
      </c>
    </row>
    <row r="181" spans="1:12" ht="338.25" customHeight="1">
      <c r="A181" s="102">
        <v>5</v>
      </c>
      <c r="B181" s="115">
        <v>2</v>
      </c>
      <c r="C181" s="116">
        <v>2</v>
      </c>
      <c r="D181" s="116">
        <v>30</v>
      </c>
      <c r="E181" s="105">
        <v>24</v>
      </c>
      <c r="F181" s="116">
        <v>4</v>
      </c>
      <c r="G181" s="117">
        <v>7409</v>
      </c>
      <c r="H181" s="118">
        <v>151</v>
      </c>
      <c r="I181" s="53" t="s">
        <v>105</v>
      </c>
      <c r="J181" s="142">
        <v>63986300</v>
      </c>
      <c r="K181" s="142">
        <v>63986300</v>
      </c>
      <c r="L181" s="161">
        <f t="shared" si="2"/>
        <v>100</v>
      </c>
    </row>
    <row r="182" spans="1:12" ht="185.25" customHeight="1">
      <c r="A182" s="102">
        <v>5</v>
      </c>
      <c r="B182" s="115">
        <v>2</v>
      </c>
      <c r="C182" s="116">
        <v>2</v>
      </c>
      <c r="D182" s="116">
        <v>30</v>
      </c>
      <c r="E182" s="105">
        <v>24</v>
      </c>
      <c r="F182" s="116">
        <v>4</v>
      </c>
      <c r="G182" s="117">
        <v>7429</v>
      </c>
      <c r="H182" s="118">
        <v>151</v>
      </c>
      <c r="I182" s="119" t="s">
        <v>125</v>
      </c>
      <c r="J182" s="142">
        <v>122400</v>
      </c>
      <c r="K182" s="142">
        <v>122400</v>
      </c>
      <c r="L182" s="161">
        <f t="shared" si="2"/>
        <v>100</v>
      </c>
    </row>
    <row r="183" spans="1:12" ht="175.5" customHeight="1">
      <c r="A183" s="102">
        <v>5</v>
      </c>
      <c r="B183" s="115">
        <v>2</v>
      </c>
      <c r="C183" s="116">
        <v>2</v>
      </c>
      <c r="D183" s="116">
        <v>30</v>
      </c>
      <c r="E183" s="105">
        <v>24</v>
      </c>
      <c r="F183" s="116">
        <v>4</v>
      </c>
      <c r="G183" s="117">
        <v>7513</v>
      </c>
      <c r="H183" s="118">
        <v>151</v>
      </c>
      <c r="I183" s="29" t="s">
        <v>121</v>
      </c>
      <c r="J183" s="142">
        <v>32304790</v>
      </c>
      <c r="K183" s="142">
        <v>32304790</v>
      </c>
      <c r="L183" s="161">
        <f t="shared" si="2"/>
        <v>100</v>
      </c>
    </row>
    <row r="184" spans="1:12" ht="120.75" customHeight="1">
      <c r="A184" s="102">
        <v>5</v>
      </c>
      <c r="B184" s="115">
        <v>2</v>
      </c>
      <c r="C184" s="116">
        <v>2</v>
      </c>
      <c r="D184" s="116">
        <v>30</v>
      </c>
      <c r="E184" s="105">
        <v>24</v>
      </c>
      <c r="F184" s="116">
        <v>4</v>
      </c>
      <c r="G184" s="117">
        <v>7514</v>
      </c>
      <c r="H184" s="118">
        <v>151</v>
      </c>
      <c r="I184" s="29" t="s">
        <v>123</v>
      </c>
      <c r="J184" s="142">
        <v>682200</v>
      </c>
      <c r="K184" s="142">
        <v>682200</v>
      </c>
      <c r="L184" s="161">
        <f t="shared" si="2"/>
        <v>100</v>
      </c>
    </row>
    <row r="185" spans="1:12" ht="219" customHeight="1">
      <c r="A185" s="102">
        <v>5</v>
      </c>
      <c r="B185" s="115">
        <v>2</v>
      </c>
      <c r="C185" s="116">
        <v>2</v>
      </c>
      <c r="D185" s="116">
        <v>30</v>
      </c>
      <c r="E185" s="105">
        <v>24</v>
      </c>
      <c r="F185" s="116">
        <v>4</v>
      </c>
      <c r="G185" s="117">
        <v>7518</v>
      </c>
      <c r="H185" s="118">
        <v>151</v>
      </c>
      <c r="I185" s="119" t="s">
        <v>126</v>
      </c>
      <c r="J185" s="142">
        <v>1089000</v>
      </c>
      <c r="K185" s="142">
        <v>1039925.24</v>
      </c>
      <c r="L185" s="161">
        <f t="shared" si="2"/>
        <v>95.49</v>
      </c>
    </row>
    <row r="186" spans="1:12" ht="159" customHeight="1">
      <c r="A186" s="102">
        <v>5</v>
      </c>
      <c r="B186" s="115">
        <v>2</v>
      </c>
      <c r="C186" s="116">
        <v>2</v>
      </c>
      <c r="D186" s="116">
        <v>30</v>
      </c>
      <c r="E186" s="105">
        <v>24</v>
      </c>
      <c r="F186" s="116">
        <v>4</v>
      </c>
      <c r="G186" s="117">
        <v>7519</v>
      </c>
      <c r="H186" s="118">
        <v>151</v>
      </c>
      <c r="I186" s="120" t="s">
        <v>124</v>
      </c>
      <c r="J186" s="142">
        <v>8500</v>
      </c>
      <c r="K186" s="142">
        <v>8500</v>
      </c>
      <c r="L186" s="161">
        <f t="shared" si="2"/>
        <v>100</v>
      </c>
    </row>
    <row r="187" spans="1:12" ht="198.75" customHeight="1">
      <c r="A187" s="102">
        <v>5</v>
      </c>
      <c r="B187" s="115">
        <v>2</v>
      </c>
      <c r="C187" s="116">
        <v>2</v>
      </c>
      <c r="D187" s="116">
        <v>30</v>
      </c>
      <c r="E187" s="105">
        <v>24</v>
      </c>
      <c r="F187" s="116">
        <v>4</v>
      </c>
      <c r="G187" s="117">
        <v>7552</v>
      </c>
      <c r="H187" s="118">
        <v>151</v>
      </c>
      <c r="I187" s="29" t="s">
        <v>122</v>
      </c>
      <c r="J187" s="142">
        <v>3777078</v>
      </c>
      <c r="K187" s="142">
        <v>3732544</v>
      </c>
      <c r="L187" s="161">
        <f t="shared" si="2"/>
        <v>98.82</v>
      </c>
    </row>
    <row r="188" spans="1:12" ht="256.5" customHeight="1">
      <c r="A188" s="102">
        <v>5</v>
      </c>
      <c r="B188" s="115">
        <v>2</v>
      </c>
      <c r="C188" s="116">
        <v>2</v>
      </c>
      <c r="D188" s="116">
        <v>30</v>
      </c>
      <c r="E188" s="105">
        <v>24</v>
      </c>
      <c r="F188" s="116">
        <v>4</v>
      </c>
      <c r="G188" s="117">
        <v>7554</v>
      </c>
      <c r="H188" s="118">
        <v>151</v>
      </c>
      <c r="I188" s="119" t="s">
        <v>119</v>
      </c>
      <c r="J188" s="142">
        <v>1610300</v>
      </c>
      <c r="K188" s="142">
        <v>1610300</v>
      </c>
      <c r="L188" s="161">
        <f t="shared" si="2"/>
        <v>100</v>
      </c>
    </row>
    <row r="189" spans="1:12" s="101" customFormat="1" ht="321" customHeight="1">
      <c r="A189" s="102">
        <v>5</v>
      </c>
      <c r="B189" s="115">
        <v>2</v>
      </c>
      <c r="C189" s="116">
        <v>2</v>
      </c>
      <c r="D189" s="116">
        <v>30</v>
      </c>
      <c r="E189" s="105">
        <v>24</v>
      </c>
      <c r="F189" s="116">
        <v>4</v>
      </c>
      <c r="G189" s="117">
        <v>7564</v>
      </c>
      <c r="H189" s="118">
        <v>151</v>
      </c>
      <c r="I189" s="29" t="s">
        <v>102</v>
      </c>
      <c r="J189" s="142">
        <v>279600800</v>
      </c>
      <c r="K189" s="142">
        <v>279600800</v>
      </c>
      <c r="L189" s="161">
        <f t="shared" si="2"/>
        <v>100</v>
      </c>
    </row>
    <row r="190" spans="1:12" ht="198" customHeight="1">
      <c r="A190" s="102">
        <v>5</v>
      </c>
      <c r="B190" s="115">
        <v>2</v>
      </c>
      <c r="C190" s="116">
        <v>2</v>
      </c>
      <c r="D190" s="116">
        <v>30</v>
      </c>
      <c r="E190" s="105">
        <v>24</v>
      </c>
      <c r="F190" s="116">
        <v>4</v>
      </c>
      <c r="G190" s="117">
        <v>7566</v>
      </c>
      <c r="H190" s="118">
        <v>151</v>
      </c>
      <c r="I190" s="29" t="s">
        <v>118</v>
      </c>
      <c r="J190" s="142">
        <v>10650300</v>
      </c>
      <c r="K190" s="142">
        <v>10650300</v>
      </c>
      <c r="L190" s="161">
        <f t="shared" si="2"/>
        <v>100</v>
      </c>
    </row>
    <row r="191" spans="1:12" ht="189.75" customHeight="1">
      <c r="A191" s="102">
        <v>5</v>
      </c>
      <c r="B191" s="115">
        <v>2</v>
      </c>
      <c r="C191" s="116">
        <v>2</v>
      </c>
      <c r="D191" s="116">
        <v>30</v>
      </c>
      <c r="E191" s="105">
        <v>24</v>
      </c>
      <c r="F191" s="116">
        <v>4</v>
      </c>
      <c r="G191" s="117">
        <v>7570</v>
      </c>
      <c r="H191" s="118">
        <v>151</v>
      </c>
      <c r="I191" s="29" t="s">
        <v>115</v>
      </c>
      <c r="J191" s="142">
        <v>5758600</v>
      </c>
      <c r="K191" s="142">
        <v>5134973.51</v>
      </c>
      <c r="L191" s="161">
        <f t="shared" si="2"/>
        <v>89.17</v>
      </c>
    </row>
    <row r="192" spans="1:12" ht="330" customHeight="1">
      <c r="A192" s="102">
        <v>5</v>
      </c>
      <c r="B192" s="115">
        <v>2</v>
      </c>
      <c r="C192" s="116">
        <v>2</v>
      </c>
      <c r="D192" s="116">
        <v>30</v>
      </c>
      <c r="E192" s="105">
        <v>24</v>
      </c>
      <c r="F192" s="116">
        <v>4</v>
      </c>
      <c r="G192" s="117">
        <v>7588</v>
      </c>
      <c r="H192" s="118">
        <v>151</v>
      </c>
      <c r="I192" s="29" t="s">
        <v>103</v>
      </c>
      <c r="J192" s="142">
        <v>276321700</v>
      </c>
      <c r="K192" s="142">
        <v>276321700</v>
      </c>
      <c r="L192" s="161">
        <f t="shared" si="2"/>
        <v>100</v>
      </c>
    </row>
    <row r="193" spans="1:12" s="101" customFormat="1" ht="166.5" customHeight="1">
      <c r="A193" s="102">
        <v>5</v>
      </c>
      <c r="B193" s="115">
        <v>2</v>
      </c>
      <c r="C193" s="116">
        <v>2</v>
      </c>
      <c r="D193" s="116">
        <v>30</v>
      </c>
      <c r="E193" s="105">
        <v>24</v>
      </c>
      <c r="F193" s="116">
        <v>4</v>
      </c>
      <c r="G193" s="117">
        <v>7604</v>
      </c>
      <c r="H193" s="118">
        <v>151</v>
      </c>
      <c r="I193" s="29" t="s">
        <v>128</v>
      </c>
      <c r="J193" s="142">
        <v>1363600</v>
      </c>
      <c r="K193" s="142">
        <v>1363600</v>
      </c>
      <c r="L193" s="161">
        <f t="shared" si="2"/>
        <v>100</v>
      </c>
    </row>
    <row r="194" spans="1:12" s="101" customFormat="1" ht="122.25" customHeight="1">
      <c r="A194" s="102">
        <v>5</v>
      </c>
      <c r="B194" s="115">
        <v>2</v>
      </c>
      <c r="C194" s="116">
        <v>2</v>
      </c>
      <c r="D194" s="116">
        <v>30</v>
      </c>
      <c r="E194" s="105">
        <v>24</v>
      </c>
      <c r="F194" s="116">
        <v>4</v>
      </c>
      <c r="G194" s="117">
        <v>7649</v>
      </c>
      <c r="H194" s="118">
        <v>151</v>
      </c>
      <c r="I194" s="29" t="s">
        <v>116</v>
      </c>
      <c r="J194" s="142">
        <v>9862500</v>
      </c>
      <c r="K194" s="142">
        <v>9482928.54</v>
      </c>
      <c r="L194" s="161">
        <f t="shared" si="2"/>
        <v>96.15</v>
      </c>
    </row>
    <row r="195" spans="1:12" s="101" customFormat="1" ht="108.75" customHeight="1">
      <c r="A195" s="102">
        <v>5</v>
      </c>
      <c r="B195" s="115">
        <v>2</v>
      </c>
      <c r="C195" s="116">
        <v>2</v>
      </c>
      <c r="D195" s="116">
        <v>30</v>
      </c>
      <c r="E195" s="105">
        <v>29</v>
      </c>
      <c r="F195" s="116">
        <v>4</v>
      </c>
      <c r="G195" s="117">
        <v>0</v>
      </c>
      <c r="H195" s="118">
        <v>151</v>
      </c>
      <c r="I195" s="29" t="s">
        <v>129</v>
      </c>
      <c r="J195" s="142">
        <v>10327200</v>
      </c>
      <c r="K195" s="142">
        <v>10327200</v>
      </c>
      <c r="L195" s="161">
        <f t="shared" si="2"/>
        <v>100</v>
      </c>
    </row>
    <row r="196" spans="1:12" s="101" customFormat="1" ht="103.5" customHeight="1">
      <c r="A196" s="102">
        <v>5</v>
      </c>
      <c r="B196" s="115">
        <v>2</v>
      </c>
      <c r="C196" s="116">
        <v>2</v>
      </c>
      <c r="D196" s="116">
        <v>35</v>
      </c>
      <c r="E196" s="105">
        <v>82</v>
      </c>
      <c r="F196" s="116">
        <v>4</v>
      </c>
      <c r="G196" s="117">
        <v>0</v>
      </c>
      <c r="H196" s="118">
        <v>151</v>
      </c>
      <c r="I196" s="29" t="s">
        <v>130</v>
      </c>
      <c r="J196" s="142">
        <v>3421609.33</v>
      </c>
      <c r="K196" s="142">
        <v>3410989.59</v>
      </c>
      <c r="L196" s="161">
        <f t="shared" si="2"/>
        <v>99.69</v>
      </c>
    </row>
    <row r="197" spans="1:12" s="101" customFormat="1" ht="108" customHeight="1">
      <c r="A197" s="102">
        <v>5</v>
      </c>
      <c r="B197" s="115">
        <v>2</v>
      </c>
      <c r="C197" s="116">
        <v>2</v>
      </c>
      <c r="D197" s="116">
        <v>35</v>
      </c>
      <c r="E197" s="105">
        <v>120</v>
      </c>
      <c r="F197" s="116">
        <v>4</v>
      </c>
      <c r="G197" s="117">
        <v>0</v>
      </c>
      <c r="H197" s="118">
        <v>151</v>
      </c>
      <c r="I197" s="29" t="s">
        <v>120</v>
      </c>
      <c r="J197" s="142">
        <v>93600</v>
      </c>
      <c r="K197" s="142">
        <v>93600</v>
      </c>
      <c r="L197" s="161">
        <f t="shared" si="2"/>
        <v>100</v>
      </c>
    </row>
    <row r="198" spans="1:12" s="101" customFormat="1" ht="32.25" customHeight="1">
      <c r="A198" s="121">
        <v>0</v>
      </c>
      <c r="B198" s="122">
        <v>2</v>
      </c>
      <c r="C198" s="123">
        <v>7</v>
      </c>
      <c r="D198" s="123">
        <v>0</v>
      </c>
      <c r="E198" s="124">
        <v>0</v>
      </c>
      <c r="F198" s="123">
        <v>0</v>
      </c>
      <c r="G198" s="125">
        <v>0</v>
      </c>
      <c r="H198" s="126">
        <v>0</v>
      </c>
      <c r="I198" s="30" t="s">
        <v>151</v>
      </c>
      <c r="J198" s="140">
        <f>J199</f>
        <v>1976295.7799999998</v>
      </c>
      <c r="K198" s="140">
        <f>K199</f>
        <v>1976295.7799999998</v>
      </c>
      <c r="L198" s="162">
        <f t="shared" si="2"/>
        <v>100</v>
      </c>
    </row>
    <row r="199" spans="1:12" s="101" customFormat="1" ht="39.75" customHeight="1">
      <c r="A199" s="102">
        <v>0</v>
      </c>
      <c r="B199" s="115">
        <v>2</v>
      </c>
      <c r="C199" s="116">
        <v>7</v>
      </c>
      <c r="D199" s="116">
        <v>4</v>
      </c>
      <c r="E199" s="105">
        <v>50</v>
      </c>
      <c r="F199" s="116">
        <v>4</v>
      </c>
      <c r="G199" s="117">
        <v>0</v>
      </c>
      <c r="H199" s="118">
        <v>180</v>
      </c>
      <c r="I199" s="32" t="s">
        <v>152</v>
      </c>
      <c r="J199" s="141">
        <f>SUM(J200:J201)</f>
        <v>1976295.7799999998</v>
      </c>
      <c r="K199" s="141">
        <f>SUM(K200:K201)</f>
        <v>1976295.7799999998</v>
      </c>
      <c r="L199" s="158">
        <f t="shared" si="2"/>
        <v>100</v>
      </c>
    </row>
    <row r="200" spans="1:12" s="101" customFormat="1" ht="39.75" customHeight="1">
      <c r="A200" s="102">
        <v>13</v>
      </c>
      <c r="B200" s="115">
        <v>2</v>
      </c>
      <c r="C200" s="116">
        <v>7</v>
      </c>
      <c r="D200" s="116">
        <v>4</v>
      </c>
      <c r="E200" s="105">
        <v>50</v>
      </c>
      <c r="F200" s="116">
        <v>4</v>
      </c>
      <c r="G200" s="117">
        <v>0</v>
      </c>
      <c r="H200" s="118">
        <v>180</v>
      </c>
      <c r="I200" s="32" t="s">
        <v>152</v>
      </c>
      <c r="J200" s="141">
        <v>2105040.78</v>
      </c>
      <c r="K200" s="141">
        <v>2105040.78</v>
      </c>
      <c r="L200" s="158">
        <f>ROUND(K200/J200*100,2)</f>
        <v>100</v>
      </c>
    </row>
    <row r="201" spans="1:12" s="101" customFormat="1" ht="39.75" customHeight="1">
      <c r="A201" s="102">
        <v>18</v>
      </c>
      <c r="B201" s="115">
        <v>2</v>
      </c>
      <c r="C201" s="116">
        <v>7</v>
      </c>
      <c r="D201" s="116">
        <v>4</v>
      </c>
      <c r="E201" s="105">
        <v>50</v>
      </c>
      <c r="F201" s="116">
        <v>4</v>
      </c>
      <c r="G201" s="117">
        <v>0</v>
      </c>
      <c r="H201" s="118">
        <v>180</v>
      </c>
      <c r="I201" s="32" t="s">
        <v>152</v>
      </c>
      <c r="J201" s="141">
        <v>-128745</v>
      </c>
      <c r="K201" s="141">
        <v>-128745</v>
      </c>
      <c r="L201" s="158">
        <f>ROUND(K201/J201*100,2)</f>
        <v>100</v>
      </c>
    </row>
    <row r="202" spans="1:12" s="101" customFormat="1" ht="122.25" customHeight="1">
      <c r="A202" s="121">
        <v>0</v>
      </c>
      <c r="B202" s="122">
        <v>2</v>
      </c>
      <c r="C202" s="123">
        <v>18</v>
      </c>
      <c r="D202" s="123">
        <v>0</v>
      </c>
      <c r="E202" s="124">
        <v>0</v>
      </c>
      <c r="F202" s="123">
        <v>0</v>
      </c>
      <c r="G202" s="125">
        <v>0</v>
      </c>
      <c r="H202" s="126">
        <v>0</v>
      </c>
      <c r="I202" s="30" t="s">
        <v>177</v>
      </c>
      <c r="J202" s="140">
        <f>SUM(R142+J203)</f>
        <v>6000</v>
      </c>
      <c r="K202" s="140">
        <f>SUM(S142+K203)</f>
        <v>6000</v>
      </c>
      <c r="L202" s="162">
        <f>ROUND(K202/J202*100,2)</f>
        <v>100</v>
      </c>
    </row>
    <row r="203" spans="1:12" s="101" customFormat="1" ht="103.5" customHeight="1">
      <c r="A203" s="181">
        <v>0</v>
      </c>
      <c r="B203" s="182">
        <v>2</v>
      </c>
      <c r="C203" s="183">
        <v>18</v>
      </c>
      <c r="D203" s="183">
        <v>0</v>
      </c>
      <c r="E203" s="184">
        <v>0</v>
      </c>
      <c r="F203" s="183">
        <v>0</v>
      </c>
      <c r="G203" s="185">
        <v>0</v>
      </c>
      <c r="H203" s="186">
        <v>0</v>
      </c>
      <c r="I203" s="32" t="s">
        <v>177</v>
      </c>
      <c r="J203" s="141">
        <f>SUM(J204)</f>
        <v>6000</v>
      </c>
      <c r="K203" s="141">
        <f>SUM(K204)</f>
        <v>6000</v>
      </c>
      <c r="L203" s="158">
        <f>ROUND(K203/J203*100,2)</f>
        <v>100</v>
      </c>
    </row>
    <row r="204" spans="1:12" s="101" customFormat="1" ht="68.25" customHeight="1">
      <c r="A204" s="181">
        <v>17</v>
      </c>
      <c r="B204" s="182">
        <v>2</v>
      </c>
      <c r="C204" s="183">
        <v>18</v>
      </c>
      <c r="D204" s="183">
        <v>4</v>
      </c>
      <c r="E204" s="184">
        <v>10</v>
      </c>
      <c r="F204" s="183">
        <v>4</v>
      </c>
      <c r="G204" s="185">
        <v>0</v>
      </c>
      <c r="H204" s="186">
        <v>180</v>
      </c>
      <c r="I204" s="32" t="s">
        <v>178</v>
      </c>
      <c r="J204" s="141">
        <v>6000</v>
      </c>
      <c r="K204" s="141">
        <v>6000</v>
      </c>
      <c r="L204" s="158">
        <f>ROUND(K204/J204*100,2)</f>
        <v>100</v>
      </c>
    </row>
    <row r="205" spans="1:12" s="101" customFormat="1" ht="69" customHeight="1">
      <c r="A205" s="121">
        <v>0</v>
      </c>
      <c r="B205" s="122">
        <v>2</v>
      </c>
      <c r="C205" s="123">
        <v>19</v>
      </c>
      <c r="D205" s="123">
        <v>0</v>
      </c>
      <c r="E205" s="124">
        <v>0</v>
      </c>
      <c r="F205" s="123">
        <v>0</v>
      </c>
      <c r="G205" s="125">
        <v>0</v>
      </c>
      <c r="H205" s="126">
        <v>0</v>
      </c>
      <c r="I205" s="30" t="s">
        <v>142</v>
      </c>
      <c r="J205" s="140">
        <f>J206+J207</f>
        <v>-3127685.16</v>
      </c>
      <c r="K205" s="140">
        <f>K206+K207</f>
        <v>-3134352.51</v>
      </c>
      <c r="L205" s="149">
        <f t="shared" si="2"/>
        <v>100.21</v>
      </c>
    </row>
    <row r="206" spans="1:12" s="101" customFormat="1" ht="90" customHeight="1">
      <c r="A206" s="127">
        <v>5</v>
      </c>
      <c r="B206" s="128">
        <v>2</v>
      </c>
      <c r="C206" s="129">
        <v>19</v>
      </c>
      <c r="D206" s="129">
        <v>25</v>
      </c>
      <c r="E206" s="130">
        <v>64</v>
      </c>
      <c r="F206" s="129">
        <v>4</v>
      </c>
      <c r="G206" s="131">
        <v>0</v>
      </c>
      <c r="H206" s="132">
        <v>151</v>
      </c>
      <c r="I206" s="133" t="s">
        <v>144</v>
      </c>
      <c r="J206" s="158">
        <v>-6500</v>
      </c>
      <c r="K206" s="159">
        <v>-7000</v>
      </c>
      <c r="L206" s="158">
        <f t="shared" si="2"/>
        <v>107.69</v>
      </c>
    </row>
    <row r="207" spans="1:12" s="101" customFormat="1" ht="69.75" customHeight="1" thickBot="1">
      <c r="A207" s="127">
        <v>5</v>
      </c>
      <c r="B207" s="128">
        <v>2</v>
      </c>
      <c r="C207" s="129">
        <v>19</v>
      </c>
      <c r="D207" s="129">
        <v>60</v>
      </c>
      <c r="E207" s="130">
        <v>10</v>
      </c>
      <c r="F207" s="129">
        <v>4</v>
      </c>
      <c r="G207" s="131">
        <v>0</v>
      </c>
      <c r="H207" s="132">
        <v>151</v>
      </c>
      <c r="I207" s="133" t="s">
        <v>143</v>
      </c>
      <c r="J207" s="158">
        <v>-3121185.16</v>
      </c>
      <c r="K207" s="159">
        <v>-3127352.51</v>
      </c>
      <c r="L207" s="158">
        <f t="shared" si="2"/>
        <v>100.2</v>
      </c>
    </row>
    <row r="208" spans="1:12" s="3" customFormat="1" ht="41.25" customHeight="1" thickBot="1">
      <c r="A208" s="219" t="s">
        <v>37</v>
      </c>
      <c r="B208" s="220"/>
      <c r="C208" s="220"/>
      <c r="D208" s="220"/>
      <c r="E208" s="220"/>
      <c r="F208" s="220"/>
      <c r="G208" s="220"/>
      <c r="H208" s="220"/>
      <c r="I208" s="221"/>
      <c r="J208" s="160">
        <f>J12+J134</f>
        <v>2505698990.5499997</v>
      </c>
      <c r="K208" s="160">
        <f>K12+K134</f>
        <v>2506267513.6</v>
      </c>
      <c r="L208" s="162">
        <f t="shared" si="2"/>
        <v>100.02</v>
      </c>
    </row>
    <row r="209" spans="1:12" ht="18.75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8"/>
      <c r="K210" s="8"/>
      <c r="L210" s="8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34"/>
    </row>
    <row r="212" spans="10:12" ht="12.75">
      <c r="J212" s="135"/>
      <c r="K212" s="135"/>
      <c r="L212" s="135"/>
    </row>
    <row r="215" spans="10:12" ht="12.75">
      <c r="J215" s="135"/>
      <c r="K215" s="135"/>
      <c r="L215" s="135"/>
    </row>
  </sheetData>
  <sheetProtection/>
  <mergeCells count="37">
    <mergeCell ref="I135:I136"/>
    <mergeCell ref="B112:B113"/>
    <mergeCell ref="J112:J113"/>
    <mergeCell ref="A9:H9"/>
    <mergeCell ref="A112:A113"/>
    <mergeCell ref="K9:K10"/>
    <mergeCell ref="D112:D113"/>
    <mergeCell ref="L9:L10"/>
    <mergeCell ref="A208:I208"/>
    <mergeCell ref="F135:F136"/>
    <mergeCell ref="A135:A136"/>
    <mergeCell ref="B135:B136"/>
    <mergeCell ref="C135:C136"/>
    <mergeCell ref="H112:H113"/>
    <mergeCell ref="F112:F113"/>
    <mergeCell ref="D135:D136"/>
    <mergeCell ref="H135:H136"/>
    <mergeCell ref="J1:L1"/>
    <mergeCell ref="J4:L4"/>
    <mergeCell ref="J2:L2"/>
    <mergeCell ref="K112:K113"/>
    <mergeCell ref="G112:G113"/>
    <mergeCell ref="I9:I10"/>
    <mergeCell ref="A5:I5"/>
    <mergeCell ref="J9:J10"/>
    <mergeCell ref="I112:I113"/>
    <mergeCell ref="C112:C113"/>
    <mergeCell ref="J3:L3"/>
    <mergeCell ref="L135:L136"/>
    <mergeCell ref="L112:L113"/>
    <mergeCell ref="G135:G136"/>
    <mergeCell ref="K135:K136"/>
    <mergeCell ref="J135:J136"/>
    <mergeCell ref="B7:L7"/>
    <mergeCell ref="E135:E136"/>
    <mergeCell ref="B6:L6"/>
    <mergeCell ref="E112:E113"/>
  </mergeCells>
  <printOptions/>
  <pageMargins left="1.1811023622047245" right="0.3937007874015748" top="0.7874015748031497" bottom="0.5511811023622047" header="0.31496062992125984" footer="0.31496062992125984"/>
  <pageSetup firstPageNumber="1" useFirstPageNumber="1" fitToHeight="0" fitToWidth="1" horizontalDpi="600" verticalDpi="600" orientation="portrait" paperSize="9" scale="45" r:id="rId1"/>
  <headerFooter differentFirst="1" alignWithMargins="0">
    <oddFooter>&amp;R&amp;P</oddFooter>
  </headerFooter>
  <rowBreaks count="9" manualBreakCount="9">
    <brk id="29" max="11" man="1"/>
    <brk id="56" max="11" man="1"/>
    <brk id="72" max="11" man="1"/>
    <brk id="95" max="11" man="1"/>
    <brk id="118" max="11" man="1"/>
    <brk id="171" max="11" man="1"/>
    <brk id="179" max="11" man="1"/>
    <brk id="185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2019-03-27T04:50:17Z</cp:lastPrinted>
  <dcterms:created xsi:type="dcterms:W3CDTF">1996-10-08T23:32:33Z</dcterms:created>
  <dcterms:modified xsi:type="dcterms:W3CDTF">2019-05-30T09:33:42Z</dcterms:modified>
  <cp:category/>
  <cp:version/>
  <cp:contentType/>
  <cp:contentStatus/>
</cp:coreProperties>
</file>