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20" windowWidth="21840" windowHeight="11412"/>
  </bookViews>
  <sheets>
    <sheet name="Финансирование" sheetId="2" r:id="rId1"/>
    <sheet name="Целевые показатели" sheetId="3" r:id="rId2"/>
    <sheet name="Лист3" sheetId="6" r:id="rId3"/>
  </sheets>
  <externalReferences>
    <externalReference r:id="rId4"/>
  </externalReferences>
  <definedNames>
    <definedName name="_xlnm.Print_Titles" localSheetId="0">Финансирование!$A:$B,Финансирование!$4:$5</definedName>
    <definedName name="_xlnm.Print_Titles" localSheetId="1">'Целевые показатели'!$A:$B,'Целевые показатели'!$4:$6</definedName>
    <definedName name="_xlnm.Print_Area" localSheetId="1">'Целевые показатели'!$A$1:$I$215</definedName>
  </definedNames>
  <calcPr calcId="144525"/>
</workbook>
</file>

<file path=xl/calcChain.xml><?xml version="1.0" encoding="utf-8"?>
<calcChain xmlns="http://schemas.openxmlformats.org/spreadsheetml/2006/main">
  <c r="D219" i="2" l="1"/>
  <c r="C219" i="2" s="1"/>
  <c r="E219" i="2"/>
  <c r="F219" i="2"/>
  <c r="G219" i="2"/>
  <c r="G61" i="2"/>
  <c r="G66" i="2"/>
  <c r="C66" i="2"/>
  <c r="H23" i="3" l="1"/>
  <c r="H20" i="3" l="1"/>
  <c r="F22" i="3" l="1"/>
  <c r="E22" i="3"/>
  <c r="C68" i="2" l="1"/>
  <c r="C67" i="2"/>
  <c r="C63" i="2"/>
  <c r="C61" i="2" s="1"/>
  <c r="C62" i="2"/>
  <c r="C49" i="2"/>
  <c r="H205" i="3" l="1"/>
  <c r="H204" i="3"/>
  <c r="H190" i="3"/>
  <c r="H186" i="3"/>
  <c r="H175" i="3"/>
  <c r="H176" i="3"/>
  <c r="H174" i="3"/>
  <c r="H163" i="3"/>
  <c r="H158" i="3"/>
  <c r="H156" i="3"/>
  <c r="H149" i="3"/>
  <c r="H148" i="3"/>
  <c r="H137" i="3"/>
  <c r="H123" i="3"/>
  <c r="H124" i="3"/>
  <c r="H125" i="3"/>
  <c r="H126" i="3"/>
  <c r="H127" i="3"/>
  <c r="H128" i="3"/>
  <c r="H122" i="3"/>
  <c r="H120" i="3"/>
  <c r="H117" i="3"/>
  <c r="H113" i="3"/>
  <c r="H114" i="3"/>
  <c r="H115" i="3"/>
  <c r="H112" i="3"/>
  <c r="H108" i="3"/>
  <c r="H109" i="3"/>
  <c r="H110" i="3"/>
  <c r="H107" i="3"/>
  <c r="H106" i="3"/>
  <c r="H101" i="3"/>
  <c r="H95" i="3"/>
  <c r="H92" i="3"/>
  <c r="H91" i="3"/>
  <c r="H88" i="3"/>
  <c r="H87" i="3"/>
  <c r="H83" i="3"/>
  <c r="H82" i="3"/>
  <c r="H81" i="3"/>
  <c r="H77" i="3"/>
  <c r="H74" i="3"/>
  <c r="H71" i="3"/>
  <c r="H39" i="3" l="1"/>
  <c r="H29" i="3"/>
  <c r="H27" i="3"/>
  <c r="H19" i="3" l="1"/>
  <c r="H16" i="3"/>
  <c r="H14" i="3"/>
  <c r="H12" i="3"/>
  <c r="H11" i="3"/>
  <c r="F162" i="2"/>
  <c r="A12" i="3" l="1"/>
  <c r="A13" i="3" s="1"/>
  <c r="A14" i="3" s="1"/>
  <c r="A15" i="3" s="1"/>
  <c r="A16" i="3" l="1"/>
  <c r="A17" i="3" s="1"/>
  <c r="A18" i="3" s="1"/>
  <c r="A19" i="3" s="1"/>
  <c r="A20" i="3" s="1"/>
  <c r="A22" i="3" s="1"/>
  <c r="A23" i="3" s="1"/>
  <c r="A24" i="3" s="1"/>
  <c r="A25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1" i="3" s="1"/>
  <c r="A102" i="3" s="1"/>
  <c r="A103" i="3" s="1"/>
  <c r="A104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7" i="3" s="1"/>
  <c r="A138" i="3" s="1"/>
  <c r="A139" i="3" s="1"/>
  <c r="A140" i="3" s="1"/>
  <c r="A141" i="3" s="1"/>
  <c r="A142" i="3" s="1"/>
  <c r="A148" i="3" s="1"/>
  <c r="A149" i="3" s="1"/>
  <c r="A150" i="3" s="1"/>
  <c r="A156" i="3" s="1"/>
  <c r="A157" i="3" s="1"/>
  <c r="A158" i="3" s="1"/>
  <c r="A159" i="3" s="1"/>
  <c r="A160" i="3" s="1"/>
  <c r="A162" i="3" s="1"/>
  <c r="A163" i="3" s="1"/>
  <c r="A164" i="3" s="1"/>
  <c r="A167" i="3" s="1"/>
  <c r="A168" i="3" s="1"/>
  <c r="A173" i="3" s="1"/>
  <c r="A174" i="3" s="1"/>
  <c r="A175" i="3" s="1"/>
  <c r="A176" i="3" s="1"/>
  <c r="A177" i="3" s="1"/>
  <c r="A178" i="3" s="1"/>
  <c r="A179" i="3" s="1"/>
  <c r="A180" i="3" s="1"/>
  <c r="A182" i="3" s="1"/>
  <c r="A183" i="3" s="1"/>
  <c r="A185" i="3" s="1"/>
  <c r="A186" i="3" s="1"/>
  <c r="A188" i="3" s="1"/>
  <c r="A189" i="3" s="1"/>
  <c r="A190" i="3" s="1"/>
  <c r="A191" i="3" s="1"/>
  <c r="A196" i="3" s="1"/>
  <c r="A197" i="3" s="1"/>
  <c r="A198" i="3" s="1"/>
  <c r="A200" i="3" s="1"/>
  <c r="A201" i="3" s="1"/>
  <c r="A202" i="3" s="1"/>
  <c r="A203" i="3" s="1"/>
  <c r="G15" i="3" l="1"/>
  <c r="G31" i="3" l="1"/>
  <c r="F172" i="3" l="1"/>
  <c r="F133" i="3"/>
  <c r="E133" i="3"/>
  <c r="D133" i="3"/>
  <c r="H61" i="3"/>
  <c r="H41" i="3"/>
  <c r="F31" i="3"/>
  <c r="H31" i="3" s="1"/>
  <c r="E31" i="3"/>
  <c r="D31" i="3"/>
  <c r="G32" i="3" s="1"/>
  <c r="G8" i="3"/>
  <c r="F8" i="3"/>
  <c r="E8" i="3"/>
  <c r="C213" i="2"/>
  <c r="C211" i="2"/>
  <c r="C205" i="2"/>
  <c r="C201" i="2"/>
  <c r="C200" i="2"/>
  <c r="G199" i="2"/>
  <c r="F199" i="2"/>
  <c r="E199" i="2"/>
  <c r="D199" i="2"/>
  <c r="C197" i="2"/>
  <c r="C196" i="2"/>
  <c r="C191" i="2"/>
  <c r="C190" i="2"/>
  <c r="C189" i="2"/>
  <c r="C186" i="2"/>
  <c r="C184" i="2"/>
  <c r="C181" i="2"/>
  <c r="C178" i="2"/>
  <c r="C177" i="2"/>
  <c r="C176" i="2"/>
  <c r="C175" i="2"/>
  <c r="G174" i="2"/>
  <c r="F174" i="2"/>
  <c r="E174" i="2"/>
  <c r="D174" i="2"/>
  <c r="C173" i="2"/>
  <c r="C172" i="2"/>
  <c r="G171" i="2"/>
  <c r="F171" i="2"/>
  <c r="E171" i="2"/>
  <c r="D171" i="2"/>
  <c r="C164" i="2"/>
  <c r="C163" i="2"/>
  <c r="C162" i="2"/>
  <c r="C161" i="2"/>
  <c r="C159" i="2"/>
  <c r="C158" i="2"/>
  <c r="C152" i="2"/>
  <c r="C151" i="2"/>
  <c r="C142" i="2"/>
  <c r="C140" i="2"/>
  <c r="C138" i="2"/>
  <c r="C136" i="2"/>
  <c r="C135" i="2"/>
  <c r="C131" i="2"/>
  <c r="C130" i="2"/>
  <c r="C129" i="2"/>
  <c r="C128" i="2"/>
  <c r="C127" i="2"/>
  <c r="C126" i="2"/>
  <c r="C125" i="2"/>
  <c r="C123" i="2"/>
  <c r="C121" i="2"/>
  <c r="F118" i="2"/>
  <c r="C118" i="2" s="1"/>
  <c r="C115" i="2"/>
  <c r="C112" i="2"/>
  <c r="C111" i="2"/>
  <c r="C109" i="2"/>
  <c r="C106" i="2"/>
  <c r="C105" i="2"/>
  <c r="C104" i="2"/>
  <c r="C103" i="2"/>
  <c r="C101" i="2"/>
  <c r="C100" i="2"/>
  <c r="C96" i="2"/>
  <c r="C94" i="2"/>
  <c r="C92" i="2"/>
  <c r="C90" i="2"/>
  <c r="C88" i="2"/>
  <c r="C87" i="2"/>
  <c r="C86" i="2"/>
  <c r="C85" i="2"/>
  <c r="C84" i="2"/>
  <c r="C82" i="2"/>
  <c r="C80" i="2"/>
  <c r="C78" i="2"/>
  <c r="C77" i="2"/>
  <c r="C76" i="2"/>
  <c r="C71" i="2"/>
  <c r="C70" i="2"/>
  <c r="G69" i="2"/>
  <c r="F69" i="2"/>
  <c r="E69" i="2"/>
  <c r="D69" i="2"/>
  <c r="C59" i="2"/>
  <c r="C57" i="2"/>
  <c r="C56" i="2"/>
  <c r="C54" i="2"/>
  <c r="C53" i="2"/>
  <c r="C44" i="2"/>
  <c r="C43" i="2"/>
  <c r="C41" i="2"/>
  <c r="C40" i="2"/>
  <c r="C38" i="2"/>
  <c r="C36" i="2"/>
  <c r="C35" i="2"/>
  <c r="C34" i="2"/>
  <c r="C32" i="2"/>
  <c r="C31" i="2"/>
  <c r="C30" i="2"/>
  <c r="C29" i="2"/>
  <c r="C21" i="2"/>
  <c r="C14" i="2"/>
  <c r="C13" i="2"/>
  <c r="C199" i="2" l="1"/>
  <c r="C171" i="2"/>
  <c r="H8" i="3"/>
  <c r="C174" i="2"/>
  <c r="C69" i="2"/>
  <c r="E32" i="3"/>
  <c r="F32" i="3"/>
</calcChain>
</file>

<file path=xl/sharedStrings.xml><?xml version="1.0" encoding="utf-8"?>
<sst xmlns="http://schemas.openxmlformats.org/spreadsheetml/2006/main" count="941" uniqueCount="717">
  <si>
    <t>Содействие занятости граждан, нуждающихся в социальной защите и не способных на равных условиях конкурировать на рынке труда</t>
  </si>
  <si>
    <t>Развитие инклюзивного образования</t>
  </si>
  <si>
    <t>Реализация краевых флагманских программ молодёжной политики</t>
  </si>
  <si>
    <t>Реализация инфраструктурных проектов молодёжной политики</t>
  </si>
  <si>
    <t>Реализация мероприятий по профилактике негативных проявлений в молодёжной среде</t>
  </si>
  <si>
    <t>Формирование у населения основ противодействия идеологии терроризма и готовности к действиям в условиях вероятного совершения террористического акта</t>
  </si>
  <si>
    <t>Профилактика правонарушений</t>
  </si>
  <si>
    <t>Повышение уровня безопасности дорожного движения и транспортной безопасности</t>
  </si>
  <si>
    <t>Создание эффективной системы предупреждения пожаров на территории города</t>
  </si>
  <si>
    <t>Стратегическое направление 3. Рынок труда</t>
  </si>
  <si>
    <t>Содействие развитию самозанятости безработных граждан, в том числе через развитие малых форм хозяйствования – личных подсобных хозяйств, крестьянско-фермерских хозяйств</t>
  </si>
  <si>
    <t>Реализация мероприятий, направленных на профессиональную подготовку, повышение квалификации и переподготовку  населения</t>
  </si>
  <si>
    <t>Организация межведомственного взаимодействия по прогнозированию кадровой потребности, обеспечению выпуска специалистов, соответствующих перспективной потребности экономики города</t>
  </si>
  <si>
    <t>Задача 2.1. Популяризация программ здорового образа жизни и формирование идеологии ответственности за свое здоровье</t>
  </si>
  <si>
    <t>Поддержка молодёжных общественных инициатив</t>
  </si>
  <si>
    <t>№ п/п</t>
  </si>
  <si>
    <t>Привлечение и поддержка молодых специалистов</t>
  </si>
  <si>
    <t>Наименование показателя</t>
  </si>
  <si>
    <t>Темп роста объема отгруженных товаров, выполненных работ и услуг собственными силами организаций к базовому году</t>
  </si>
  <si>
    <t>Создание благоприятных условий для привлечения инвестиций в экономику города, в том числе путем создания территории опережающего социально-экономического развития (ТОСЭР)</t>
  </si>
  <si>
    <t xml:space="preserve">Техническое перевооружение производственных мощностей Красноярской ГРЭС-2  </t>
  </si>
  <si>
    <t xml:space="preserve">Благоустройство дворовых территорий </t>
  </si>
  <si>
    <t>Развитие автоматизированной системы оплаты проезда на городском пассажирском транспорте «Транспортной карты»</t>
  </si>
  <si>
    <t>Сохранение водных биологических ресурсов</t>
  </si>
  <si>
    <t>Организация и выполнение промышленными предприятиями города организационно-технических мероприятий по охране окружающей среды</t>
  </si>
  <si>
    <t>Строительство третьей очереди полигона твёрдых бытовых отходов</t>
  </si>
  <si>
    <t>Выявление несанкционированных свалок бытовых отходов и мусора на землях общего пользования, контроль и организация работы по их ликвидации</t>
  </si>
  <si>
    <t>Организация процессов утилизации ртутьсодержащих отходов</t>
  </si>
  <si>
    <t>Внедрение системы экологического мониторинга</t>
  </si>
  <si>
    <t>Организация системной работы по экологическому просвещению населения</t>
  </si>
  <si>
    <t>Актуализация перечня муниципального имущества и земельных участков, предоставляемых в аренду  субъектам МСП на льготных условиях для организации и ведения предпринимательской деятельности</t>
  </si>
  <si>
    <t>Создание условий, обеспечивающих возможность лицам с ограниченными возможностями здоровья и инвалидам,  заниматься физической культурой и спортом</t>
  </si>
  <si>
    <t>Строительство универсального спортивного зала с искусственным льдом и трибунами для зрителей</t>
  </si>
  <si>
    <t>Внедрение социального контракта</t>
  </si>
  <si>
    <t xml:space="preserve">Подготовка и утверждение проектов планировки и межевания территорий города </t>
  </si>
  <si>
    <t xml:space="preserve">Сохранение и популяризация народной культуры </t>
  </si>
  <si>
    <t>Совершенствование уровня антитеррористической защищенности объектов инфраструктуры и жизнеобеспечения, мест массового пребывания людей от террористических посягательств</t>
  </si>
  <si>
    <t>Повышение надежности объектов и сооружений в паводкоопасный период</t>
  </si>
  <si>
    <t>Совершенствование организационных форм содействия занятости населения с учетом специфических потребностей отдельных социально-демографических и профессионально-квалификационных категорий населения</t>
  </si>
  <si>
    <t xml:space="preserve">Капитальный ремонт и ремонт автомобильных дорог общего пользования </t>
  </si>
  <si>
    <t>Расширение доступа субъектов МСП к финансовым ресурсам, в том числе льготному финансированию</t>
  </si>
  <si>
    <t>Внедрение новых образовательных программ подготовки кадров по ТОП-50 и актуализация содержания реализуемых программ в соответсвии с профессиональными стандартами, стандартами WorldskillsRussia ((WSR) Союз "Молодые профессионалы (Ворлдскиллс Россия)" - официальный оператор международного некоммерческого движения WorldSkills International, миссия которого – повышение стандартов подготовки кадров)</t>
  </si>
  <si>
    <t>Развитие и совершенствование амбулаторно-поликлинического звена</t>
  </si>
  <si>
    <t>Создание устойчивого культурного образа города Зеленогорска как территории культурных традиций и творческих инноваций, в том числе:</t>
  </si>
  <si>
    <t>Продвижение культуры города за его пределами в форме гастролей, участия в конкурсах, выставках, фестивалях</t>
  </si>
  <si>
    <t xml:space="preserve">Организация и проведение массовых физкультурно-спортивных мероприятий </t>
  </si>
  <si>
    <t>Развитие физкультурно-спортивной работы в трудовых коллективах по месту работы,  в клубах по месту жительства граждан</t>
  </si>
  <si>
    <t>Пропаганда здорового образа жизни, популяризация физической культуры  и спорта среди различных групп населения</t>
  </si>
  <si>
    <t>Создание коворкинг-центра для предпринимателей</t>
  </si>
  <si>
    <t>Запуск системы вовлечения жителей в предпринимательскую деятельность</t>
  </si>
  <si>
    <t>Повышение качества предоставляемых населению физкультурно-спортивных услуг</t>
  </si>
  <si>
    <t>Капитальный ремонт объектов физической культуры и спорта</t>
  </si>
  <si>
    <t>Внедрение и дальнейшее развитие аппаратно-программного комплекса  «Безопасный город» (АПК «Безопасный город»)</t>
  </si>
  <si>
    <t>Организация и проведение физкультурных и спортивных мероприятий в рамках Всероссийского физкультурно-спортивного комплекса "ГТО" среди различных групп населения</t>
  </si>
  <si>
    <t>Актуализация Генерального плана города Зеленогорска</t>
  </si>
  <si>
    <t>Актуализация Правил землепользования и застройки города Зеленогорска</t>
  </si>
  <si>
    <t>Численность участников массовых физкультурно-спортивных мероприятий муниципального уровня</t>
  </si>
  <si>
    <t>Количество спортсменов  города в составе краевых, национальных сборных команд по видам спорта</t>
  </si>
  <si>
    <t>Количество мероприятий, проведённых центром тестирования по оценке выполнения нормативов испытаний (тестов) комплекса ГТО</t>
  </si>
  <si>
    <t>Количество лиц, принявших участие в выполнении нормативов испытаний (тестов) комплекса ГТО</t>
  </si>
  <si>
    <t>Количество лиц с ограниченными возможностями здоровья и инвалидов,  систематически занимающихся физической культурой и спортом</t>
  </si>
  <si>
    <t>Единовременная пропускная способность спортивных сооружений</t>
  </si>
  <si>
    <t xml:space="preserve">Доля трудоустроенных граждан в  численности граждан, обратившихся в целях поиска подходящей работы  </t>
  </si>
  <si>
    <t>Доля граждан, направленных на общественные работы, в численности граждан, зарегистрированных в целях поиска подходящей работы</t>
  </si>
  <si>
    <t>Доля граждан, получивших услугу  по информированию к численности трудоспособного населения в трудоспособном возрасте</t>
  </si>
  <si>
    <t>Доля граждан, открывших собственное дело, в общей численности безработных граждан, зарегистрированных в органах службы занятости</t>
  </si>
  <si>
    <t>Доля трудоустроенных граждан, относящихся к категории инвалидов, в общей численности инвалидов, обратившихся в целях поиска подходящей работы</t>
  </si>
  <si>
    <t>Доля  граждан, направленных на профессиональное обучение, в численности граждан, признанных в установленном порядке безработными</t>
  </si>
  <si>
    <t>Численность граждан, получивших государственную услугу по профессиональной ориентации</t>
  </si>
  <si>
    <t>Доля трудоустроенных выпускников  образовательных организаций в численности выпускников, обратившихся за содействием в поиске работы</t>
  </si>
  <si>
    <t>Удельный вес уловленных и обезвреженных вредных веществ в общем объеме загрязняющих веществ</t>
  </si>
  <si>
    <t>Доля твердых коммунальных отходов, подлежащих переработке и утилизации в общем объеме образующихся твердых коммунальных отходов</t>
  </si>
  <si>
    <t>Оснащение учреждений культуры оборудованием и инвентарем для организации и проведения культурных мероприятий</t>
  </si>
  <si>
    <t xml:space="preserve">Устройство плоскостных спортивных сооружений и обустройство рекреационных зон </t>
  </si>
  <si>
    <t>Развитие социального проектирования среди обучающихся</t>
  </si>
  <si>
    <t>Развитие новых систем оценки качества образовательных услуг</t>
  </si>
  <si>
    <t xml:space="preserve">Создание здоровьесохраняющей образовательной среды </t>
  </si>
  <si>
    <t>Развитие системы дополнительного образования</t>
  </si>
  <si>
    <t xml:space="preserve">Развитие системы участия обучающихся в мероприятиях для талантливых детей </t>
  </si>
  <si>
    <t>Реализация муниципального сетевого проекта «Школьный технопарк»</t>
  </si>
  <si>
    <t>Реализация программы  прикладной инженерии «Агентство прогрессивных решений»</t>
  </si>
  <si>
    <t xml:space="preserve">Ранняя профориентация, предпрофессиональная и профессиональная подготовка обучающихся </t>
  </si>
  <si>
    <t xml:space="preserve">Создание инновационных образовательных пространств, оснащённых современным оборудованием </t>
  </si>
  <si>
    <t>Реализация проекта «Автоматизация образовательных учреждений»</t>
  </si>
  <si>
    <t xml:space="preserve">Удовлетворенность населения качеством образовательных услуг  </t>
  </si>
  <si>
    <t>Удельный вес численности обучающихся с ограниченными возможностями здоровья, получающих образование в общеобразовательных организациях в соответствии с федеральным государственным образовательным стандартом начального общего образования обучающихся с ограниченными возможностями здоровья, в общем количестве обучающихся с ограниченными возможностями здоровья</t>
  </si>
  <si>
    <t>Доля обучающихся 4-11 классов, участвующих во всероссийской олимпиаде школьников</t>
  </si>
  <si>
    <t>Доля детей в возрасте от 5 до 18 лет, получающих услуги по дополнительному образованию в организациях всех форм собственности, в общей численности детей данной возрастной группе</t>
  </si>
  <si>
    <t>Доля выпускников муниципальных бюджетных общеобразовательных учреждений, которые поступают на специальности инженерно-технического и естественно-научного направлений в высшие и средние профессиональные учебные заведения</t>
  </si>
  <si>
    <t>Реализация мер, направленных на охрану здоровья матери и ребенка, улучшение здоровья подростков</t>
  </si>
  <si>
    <t>Расширение доступа субъектов МСП к закупкам товаров, работ, услуг организациями муниципального сектора экономики</t>
  </si>
  <si>
    <t>Обеспечение деятельности Ресурсного центра поддержки социально ориентированных некоммерческих организаций города (СО НКО)</t>
  </si>
  <si>
    <t>Организация совместных мероприятий с представителями институтов гражданского общества</t>
  </si>
  <si>
    <t>Содействие в организации общественных работ</t>
  </si>
  <si>
    <t>Повышение профессионального уровня и конкурентоспособности населения</t>
  </si>
  <si>
    <t>Создание безопасных и комфортных условий в образовательных  учреждениях</t>
  </si>
  <si>
    <t xml:space="preserve">Реконструкция, модернизация и ремонт объектов коммунальной инфраструктуры города </t>
  </si>
  <si>
    <t>Капитальный ремонт многоквартирных домов</t>
  </si>
  <si>
    <t xml:space="preserve">Обновление подвижного состава пассажирского автомобильного транспорта </t>
  </si>
  <si>
    <t>Разработка местных нормативов градостроительного проектирования</t>
  </si>
  <si>
    <t>Актуализация схемы размещения рекламных конструкций на территории  города</t>
  </si>
  <si>
    <t>Создание условий для развития жилищного строительства</t>
  </si>
  <si>
    <t>Создание современной прогулочной зоны на набережной реки Кан</t>
  </si>
  <si>
    <t>Обеспечение доступности лучших образцов отечественного профессионального искусства в культурной жизни города</t>
  </si>
  <si>
    <t>Обеспечение доступности качественного дополнительного предпрофессионального образования в сфере культуры и искусства, поддержка одаренных детей</t>
  </si>
  <si>
    <t xml:space="preserve">Организация и проведение общегородских культурно-досуговых мероприятий </t>
  </si>
  <si>
    <t>Капитальный ремонт учреждений культуры</t>
  </si>
  <si>
    <t xml:space="preserve">Оказание медицинской помощи населению Рыбинского, Уярского, Саянского, Партизанского районов, г. Бородино на базе первичного сосудистого отделения филиала ФГБУЗ СКЦ ФМБА России КБ № 42  </t>
  </si>
  <si>
    <t xml:space="preserve">Обеспечение и совершенствование системы оказания реабилитационных услуг на базе физиотерапевтической поликлиники, в том числе путем организации гериатрической службы </t>
  </si>
  <si>
    <t xml:space="preserve">Создание условий для повышения эффективности и уровня подготовки спортивного резерва </t>
  </si>
  <si>
    <t>Повышение эффективности оказания специализированной медицинской помощи,  приоритетно направленной на снижение смертности от болезней системы кровообращения, новообразований</t>
  </si>
  <si>
    <t>Реконструкция, модернизация и ремонт систем электроснабжения
города Зеленогорска</t>
  </si>
  <si>
    <t>Доля лиц, госпитализированных по экстренным показаниям в течение первых суток</t>
  </si>
  <si>
    <t>Охват всех граждан диспансеризацией</t>
  </si>
  <si>
    <t>Смертность от болезней системы кровообращения</t>
  </si>
  <si>
    <t>Больничная летальность от острого коронарного синдрома</t>
  </si>
  <si>
    <t>Больничная летальность от острого нарушения мозгового кровообращения</t>
  </si>
  <si>
    <t xml:space="preserve">Смертность от новообразований, 
в т.ч. от злокачественных
</t>
  </si>
  <si>
    <t>Доля злокачественных новообразований, выявленных на ранних стадиях  (I-II стадии)</t>
  </si>
  <si>
    <t>Удельный вес больных со злокачественными новообразованиями, состоящих на учете 5 лет и более</t>
  </si>
  <si>
    <t>Показатель одногодичной летальности больных со злокачественными новообразованиями</t>
  </si>
  <si>
    <t>Смертность детей в возрасте 0-4 года</t>
  </si>
  <si>
    <t>Смертность детей в возрасте 0-17 лет, на 100 000 детей соответствующего возраста</t>
  </si>
  <si>
    <t>Доля посещений детьми медицинских организаций с профилактическими целями</t>
  </si>
  <si>
    <t xml:space="preserve">Расширение сферы применения информационно-коммуникационных технологий </t>
  </si>
  <si>
    <t xml:space="preserve">Повышение уровня доступности  объектов и услуг в приоритетных сферах жизнедеятельности инвалидов и других маломобильных групп населения </t>
  </si>
  <si>
    <t>Совершенствование системы предоставления гражданам социальных услуг организациями социального обслуживания населения</t>
  </si>
  <si>
    <t>Сохранение и развитие культурного наследия города</t>
  </si>
  <si>
    <t>Развитие деятельности природного зоологического парка</t>
  </si>
  <si>
    <t>Внедрение и расширение дистанционных сервисов для жителей управляющими компаниями</t>
  </si>
  <si>
    <t>Размещение управляющими компаниями информации в государственной информационной системе ЖКХ, в предусмотренном  законодательством объеме, включая планы проведения ремонтных работ</t>
  </si>
  <si>
    <t xml:space="preserve">Внедрение информационно-аналитического программного комплекса управления земельно-имущественными отношениями </t>
  </si>
  <si>
    <t>Единицы измерения</t>
  </si>
  <si>
    <t>%</t>
  </si>
  <si>
    <t>ед.</t>
  </si>
  <si>
    <t>Число субъектов малого и среднего предпринимательства на 10 000 жителей</t>
  </si>
  <si>
    <t xml:space="preserve">Число субъектов малого и среднего предпринимательства,  получивших финансовую поддержку </t>
  </si>
  <si>
    <t xml:space="preserve">Темп роста оборота организаций малого и среднего предпринимательства к базовому году </t>
  </si>
  <si>
    <t>человек</t>
  </si>
  <si>
    <t>Доля занятых в экономике в общей численности трудоспособного населения</t>
  </si>
  <si>
    <t>Доля детей в возрасте от 1 до 6 лет, получающих дошкольную образовательную услугу и (или) услугу по их содержанию в муниципальных образовательных учреждениях, в общей численности детей в возрасте от 1 до 6 лет</t>
  </si>
  <si>
    <t>Доля детей первой и второй групп здоровья в общей численности обучающихся в общеобразовательных учреждениях муниципальной формы собственности</t>
  </si>
  <si>
    <t>единиц</t>
  </si>
  <si>
    <t>Ожидаемая продолжительность жизни</t>
  </si>
  <si>
    <t>лет</t>
  </si>
  <si>
    <t>Количество принятых экскурсантов</t>
  </si>
  <si>
    <t>Количество участников клубных формирований</t>
  </si>
  <si>
    <t>Количество предметов основного фонда учреждений музейного типа всех форм собственности</t>
  </si>
  <si>
    <t xml:space="preserve">Количество музейных предметов учреждений музейного типа всех форм собственности, внесённых в электронный каталог и имеющих цифровые изображения </t>
  </si>
  <si>
    <t xml:space="preserve">Численность пользователей общедоступных библиотек всех форм собственности </t>
  </si>
  <si>
    <t xml:space="preserve">Количество посещений зоопарков </t>
  </si>
  <si>
    <t>Количество общественных проектов, получивших ресурсную поддержку, нарастающим итогом</t>
  </si>
  <si>
    <t xml:space="preserve">Доля молодежи города Зеленогорска, вовлеченная в деятельность Молодежного центра </t>
  </si>
  <si>
    <t>Количество несовершеннолетних граждан школьного возраста, вовлеченных в трудовое воспитание и временную занятость</t>
  </si>
  <si>
    <t>Количество участников трудовых отрядов Главы ЗАТО                                                                                                                                                                                                                                                                                                          г. Зеленогорска</t>
  </si>
  <si>
    <t>Удельный вес общей площади жилищного фонда, оборудованной:</t>
  </si>
  <si>
    <t>центральным водопроводом</t>
  </si>
  <si>
    <t>канализацией</t>
  </si>
  <si>
    <t>централизованным отоплением</t>
  </si>
  <si>
    <t>горячим водоснабжением</t>
  </si>
  <si>
    <t>газом</t>
  </si>
  <si>
    <t>Количество обустроенных общественных пространств и дворовых территорий, нарастающим итогом</t>
  </si>
  <si>
    <t>Общая площадь жилых помещений, приходящаяся в среднем на одного жителя</t>
  </si>
  <si>
    <t>кв. м</t>
  </si>
  <si>
    <t>Ввод в действие жилых домов на одного жителя</t>
  </si>
  <si>
    <t>кв. м/чел.</t>
  </si>
  <si>
    <t>Доля протяженности автомобильных дорог общего пользования местного значения, соответствующих нормативным требованиям к транспортно-эксплуатационным показателям</t>
  </si>
  <si>
    <t>км</t>
  </si>
  <si>
    <t>Протяженность автомобильных дорог общего пользования местного значения</t>
  </si>
  <si>
    <t>Обновление подвижного состава пассажирского автомобильного транспорта</t>
  </si>
  <si>
    <t>Удельный вес граждан, получающих меры социальной поддержки адресно (с учетом доходности), в общей численности получателей мер социальной поддержки</t>
  </si>
  <si>
    <t>Заключение социальных контрактов</t>
  </si>
  <si>
    <t>-</t>
  </si>
  <si>
    <t>Доля граждан, получивших социальные услуги в организациях социального обслуживания граждан, в общей численности граждан, обратившихся за их получением</t>
  </si>
  <si>
    <t>Удельный вес инвалидов, в том числе детей-инвалидов, проживающих в семьях, получивших реабилитационные услуги в учреждениях социального обслуживания к общему числу инвалидов, в том числе детей-инвалидов, обратившихся за получением реабилитационных услуг в учреждениях социального обслуживания</t>
  </si>
  <si>
    <t>Уровень удовлетворенности населения города Зеленогорска качеством предоставления государственных услуг в сфере социальной поддержки, социального обслуживания населения</t>
  </si>
  <si>
    <t>Снижение рисков и смягчение последствий чрезвычайных ситуаций природного и техногенного характера</t>
  </si>
  <si>
    <t>Обеспеченность системами видеонаблюдения мест массового пребывания людей на территории города Зеленогорска</t>
  </si>
  <si>
    <t>Цель 2 уровня: - достижение устойчивых темпов роста производства продукции для удовлетворения спроса на внутреннем и внешнем рынках за счет развития традиционных секторов экономики и создания новых высокотехнологичных производств</t>
  </si>
  <si>
    <t>Цель 2 уровня – рост предпринимательской активности</t>
  </si>
  <si>
    <t>Цель 2 уровня – создание сбалансированного по спросу и предложению рынка труда Зеленогорска</t>
  </si>
  <si>
    <t>Цель 2 уровня – обеспечение условий для доступного и качественного непрерывного образования в соответствии с индивидуальными запросами, способностями и потребностями каждого жителя Зеленогорска</t>
  </si>
  <si>
    <t>Цель 1 уровня: повышение конкурентоспособности экономики города на основе широкого использования инновационных технологий</t>
  </si>
  <si>
    <t>Стратегическая цель: повышение качества и уровня жизни населения города на основе устойчивого роста экономики, формирования среды, благоприятной для предпринимательской деятельности и комфортного проживания</t>
  </si>
  <si>
    <t>Цель 2 уровня – стимулирование культурно-творческой активности населения, поддержка творческих союзов, объединений, деятельность которых направлена на формирование социокультурной идентичности и реализацию возможностей творческой самореализации каждого жителя Зеленогорска</t>
  </si>
  <si>
    <t>Количество разработанных культурно-туристических маршрутов</t>
  </si>
  <si>
    <t>Цель 2 уровня – повышение гражданской активности через рост инициации общественных проектов, реализуемых на территории города</t>
  </si>
  <si>
    <t>Количество организованных мероприятий, включая фестивали, концерты, инсталляции, тренинги, обучающие семинары и интерактивные программы, творческие встречи и мастер-классы</t>
  </si>
  <si>
    <t>единиц ежегодно</t>
  </si>
  <si>
    <t>Цель 2 уровня – повышение уровня комфортности  проживания в городе в соответствии с запросами горожан</t>
  </si>
  <si>
    <t>Цель 2 уровня – повышение уровня безопасности проживания и работы в городе</t>
  </si>
  <si>
    <t>Цель 2 уровня – повышение уровня и качества жизни граждан, нуждающихся в социальной поддержке, повышение доступности предоставления различных услуг в сфере социального обслуживания и помощи слабо защищенным слоям населения и любому человеку, попавшему в трудную жизненную ситуацию</t>
  </si>
  <si>
    <t>Цель 2 уровня – повышение эффективности обеспечивающих жизнедеятельность города сервисов и инфраструктур</t>
  </si>
  <si>
    <t>Объем отгруженных товаров, выполненных работ, оказанных услуг собственными силами организаций в расчете на душу населения</t>
  </si>
  <si>
    <t>Цель 1 уровня – эффективная капитализация расширяющихся возможностей самореализации различных групп населения на основе большей свободы выбора и ценностного самоопределения</t>
  </si>
  <si>
    <t>Цель 2 уровня – развитие здоровьесберегающей среды как основы формирования города – территории здоровья</t>
  </si>
  <si>
    <t>Цель 3 уровня – укрепление здоровья каждого гражданина и общества в целом и увеличение продолжительности жизни, продление периода активного долголетия зеленогорцев</t>
  </si>
  <si>
    <t>Цель 3 уровня – повышение уровня физической культуры горожан и степени доступности услуг индустрии здорового образа жизни</t>
  </si>
  <si>
    <t>Цель 1 уровня - непрерывный рост качества жизни населения по стандартам, сформированным на основе освоения передовых эффективных практик комфортной и безопасной жизнедеятельности</t>
  </si>
  <si>
    <t>Цель 3 уровня – повышение эффективности функционирования жилищно-коммунальной сферы, обеспечивающей доступность жилья для граждан, безопасное и комфортное проживание в нём</t>
  </si>
  <si>
    <t>Цель 3 уровня – развитие улично-дорожной сети города и повышение качества транспортного обслуживания населения</t>
  </si>
  <si>
    <t>Цель 3 уровня – трансформация городского пространства и внешнего облика Зеленогорска в целях формирования представления о комфортном, удобном, безопасном, привлекательном городе для жизни и работы</t>
  </si>
  <si>
    <t>Цель 3 уровня – повышение уровня общественной безопасности населения</t>
  </si>
  <si>
    <t>Цель 3 уровня – улучшение экологической ситуации на территории г. Зеленогорска</t>
  </si>
  <si>
    <t>Количество многоквартирных домов, в которых проведен капитальный ремонт</t>
  </si>
  <si>
    <t>Доля активных пользователей использующих функции личного кабинета в сфере ЖКХ</t>
  </si>
  <si>
    <t>Доля населения, пользующегося электронным проездным билетом</t>
  </si>
  <si>
    <t>Доля детей в возрасте 5 – 18 лет, получающих услуги по дополнительному образованию в муниципальных бюджетных учреждениях дополнительного образования в сфере культуры и искусства, в общей численности детей данной возрастной группы</t>
  </si>
  <si>
    <t>человек на 100 тыс. населен.</t>
  </si>
  <si>
    <t>На 1000 родившихся живыми</t>
  </si>
  <si>
    <t>Количество образовательных программ подготовки кадров по ТОП-50</t>
  </si>
  <si>
    <t>Доля преподавательского состава, прошедшего сертификацию по стандартам WSR</t>
  </si>
  <si>
    <t>Доля образовательных учреждений, в которых созданы инновационные образовательные пространства</t>
  </si>
  <si>
    <t>Количество образовательных учреждений, подключенных к цифровой платформе «Цифровая школа»</t>
  </si>
  <si>
    <t>Количество реализуемых программ обучения взрослого населения (в том числе пенсионного и предпенсионного возраста)</t>
  </si>
  <si>
    <t>Доля образовательных учреждений, в которых открыты городские, региональные, федеральные площадки, стажировочные центры по распространению успешных педагогических практик</t>
  </si>
  <si>
    <t>Количество образовательных учреждений, в которых внедрена оценка качества образовательных услуг с использованием новых систем оценки качества образования</t>
  </si>
  <si>
    <t>Охват детей от 7-18 лет организованными формами отдыха и оздоровления детей</t>
  </si>
  <si>
    <t>Охват обучающихся отдельных категорий  горячим питанием</t>
  </si>
  <si>
    <t>Обеспечение  физиотерапевтическими процедурами воспитанников  по показаниям в общей численности нуждающихся в проведении физиотерапевтических процедур</t>
  </si>
  <si>
    <t>Доля детей с ОВЗ, охваченных услугами дополнительного образования</t>
  </si>
  <si>
    <t>Количество образовательных учреждений, в которых созданы консультационные пункты для родителей</t>
  </si>
  <si>
    <t>Охват всех граждан профилактическими медицинскими осмотрами</t>
  </si>
  <si>
    <t>Число граждан, прошедших профилактические медицинские осмотры</t>
  </si>
  <si>
    <t>На 100 000 детей соответствующего возраста</t>
  </si>
  <si>
    <t>Доля спортивных сооружений, оснащенных специальным оборудованием и инвентарём</t>
  </si>
  <si>
    <t>Доля спортивных сооружений, соответствующих требованиям безопасности</t>
  </si>
  <si>
    <t xml:space="preserve">Загруженность спортивных объектов </t>
  </si>
  <si>
    <t>Доля спортивных сооружений, соответствующих требованиям законодательства Российской Федерации</t>
  </si>
  <si>
    <t>Количество лауреатов творческих конкурсов краевого, регионального, всероссийского уровня в муниципальных бюджетных учреждениях дополнительного образования в сфере культуры и искусства</t>
  </si>
  <si>
    <t>Количество мероприятий, организованных для лиц с ограниченными возможностями здоровья</t>
  </si>
  <si>
    <t>Количество мероприятий с участием инвалидов и лиц с ОВЗ (артисты, конкурсанты и др.)</t>
  </si>
  <si>
    <t xml:space="preserve">Удовлетворенность населения качеством услуг в сфере культуры </t>
  </si>
  <si>
    <t xml:space="preserve">Пополнение библиотечного фонда новыми изданиями </t>
  </si>
  <si>
    <t>Доля выпускников музыкальных школ и школ искусств, поступивших в средние специальные учебные заведения</t>
  </si>
  <si>
    <t>Количество мероприятий, проведенных Молодежным центром, по профилактике негативных  проявлений в молодежной среде, поддержке одаренной и талантливой молодежи города</t>
  </si>
  <si>
    <t>Количество участников Российское движение школьников</t>
  </si>
  <si>
    <t>Количество участников Всероссийского военно-патриотического общественного движения «Юнармия»</t>
  </si>
  <si>
    <t>Количество участников добровольческого движения</t>
  </si>
  <si>
    <t>Доля учреждений социальной сферы, оснащенных сайтом, в том числе</t>
  </si>
  <si>
    <t>- образовательные учреждения</t>
  </si>
  <si>
    <t>- учреждения культуры</t>
  </si>
  <si>
    <t>- учреждения физкультуры и спорта</t>
  </si>
  <si>
    <t>- учреждения социальной защиты населения</t>
  </si>
  <si>
    <t>Уровень аварийности водопроводной сети п. Овражный</t>
  </si>
  <si>
    <t>Уровень аварийности коммунальных сетей города</t>
  </si>
  <si>
    <t>Уровень аварийности сетей электроснабжения города</t>
  </si>
  <si>
    <t>Степень износа инженерных сетей, в том числе:</t>
  </si>
  <si>
    <t>- электроснабжения</t>
  </si>
  <si>
    <t>- теплоснабжения</t>
  </si>
  <si>
    <t>- водоснабжения</t>
  </si>
  <si>
    <t>- водоотведения</t>
  </si>
  <si>
    <t>Доля подвижного состава пассажирского автомобильного транспорта, оснащенного «Автоматическим информатором»</t>
  </si>
  <si>
    <t>Удовлетворенность населения качеством предоставляемых транспортных услуг</t>
  </si>
  <si>
    <t xml:space="preserve">Количество нестационарных торговых объектов, приведённых в соответствие с действующими нормами, нарастающим итогом к базовому году </t>
  </si>
  <si>
    <t>Обеспеченность инженерно-техническими средствами охраны территорий муниципальных бюджетных учреждений, в том числе:</t>
  </si>
  <si>
    <t>Доля несовершеннолетних и молодежи в возрасте от 8 до 19 лет, вовлеченных в профилактические мероприятия по противодействию идеологии терроризма</t>
  </si>
  <si>
    <t>Количество дорожно-транспортных происшествий</t>
  </si>
  <si>
    <t>Количество зарегистрированных преступлений</t>
  </si>
  <si>
    <t>Цель 3 уровня – снижение рисков чрезвычайных ситуаций природного и техногенного характера на территории г. Зеленогорска</t>
  </si>
  <si>
    <t>Доля доступных для инвалидов и других маломобильных групп населения приоритетных объектов социальной, транспортной, инженерной инфраструктуры в общем количестве приоритетных объектов в городе Зеленогорске, в том числе:</t>
  </si>
  <si>
    <t>- в образовательных учреждениях</t>
  </si>
  <si>
    <t>единиц/%</t>
  </si>
  <si>
    <t>- в учреждениях физической культуры и спорта</t>
  </si>
  <si>
    <t>- в учреждениях культуры</t>
  </si>
  <si>
    <t>- в учреждениях социальной защиты населения</t>
  </si>
  <si>
    <t>Доля обучающихся в общеобразовательных учреждениях, переведённых на  единую электронную карту школьника</t>
  </si>
  <si>
    <t>Количество бюджетных учреждений города, в которых внедрены системы автоматизированного контроля и учета потребления коммунальных ресурсов, в том числе:</t>
  </si>
  <si>
    <t>4/100</t>
  </si>
  <si>
    <t>1. Цель: повышение конкурентоспособности экономики города на основе широкого использования инновационных технологий</t>
  </si>
  <si>
    <t>Задача: Укрепление позиций АО «ПО ЭХЗ» на российском и мировом рынках производства ядерной продукции</t>
  </si>
  <si>
    <t>1.1.</t>
  </si>
  <si>
    <t>1.2.</t>
  </si>
  <si>
    <t>Задача: Обеспечение динамичного роста объемов производства продукции, увеличение фондоотдачи используемых ресурсов</t>
  </si>
  <si>
    <t>Стратегическое направление "Современные высокотехнологичные производства"</t>
  </si>
  <si>
    <t>Стратегическое направление "Предпринимательская активность"</t>
  </si>
  <si>
    <t>Задача: Совершенствование системы финансовой и имущественной поддержки малого и среднего предпринимательства</t>
  </si>
  <si>
    <t>1.8.</t>
  </si>
  <si>
    <t>1.9.</t>
  </si>
  <si>
    <t>1.10.</t>
  </si>
  <si>
    <t>Задача: Оказание организационной, методической, консультационной помощи и информационных услуг субъектам малого и среднего предпринимательства</t>
  </si>
  <si>
    <t>1.13.</t>
  </si>
  <si>
    <t>Задача: Содействие в продвижении производимых товаров (работ, услуг) субъектов малого и среднего предпринимательства на товарные рынки</t>
  </si>
  <si>
    <t>1.14.</t>
  </si>
  <si>
    <t>Задача: Содействие занятости населения</t>
  </si>
  <si>
    <t>1.16.</t>
  </si>
  <si>
    <t>1.17.</t>
  </si>
  <si>
    <t>1.18.</t>
  </si>
  <si>
    <t>1.19.</t>
  </si>
  <si>
    <t>1.20.</t>
  </si>
  <si>
    <t>1.21.</t>
  </si>
  <si>
    <t>1.22.</t>
  </si>
  <si>
    <t>Задача: Совершенствование кадрового потенциала</t>
  </si>
  <si>
    <t>1.23.</t>
  </si>
  <si>
    <t>1.24.</t>
  </si>
  <si>
    <t>2. Цель: эффективная капитализация расширяющихся возможностей самореализации различных групп населения на основе большей свободы выбора и ценностного самоопределения</t>
  </si>
  <si>
    <t>Задача: Создание условий для обеспечения нового качества образования в интересах инновационного, социально-ориентированного развития города, края, страны</t>
  </si>
  <si>
    <t>2.1.</t>
  </si>
  <si>
    <t>2.2.</t>
  </si>
  <si>
    <t>2.3.</t>
  </si>
  <si>
    <t>Задача: Создание условий для сохранения здоровья детей и успешной социализации детей с ограниченными возможностями здоровья</t>
  </si>
  <si>
    <t>2.4.</t>
  </si>
  <si>
    <t>2.5.</t>
  </si>
  <si>
    <t>Задача: Выявление, адресное сопровождение и поддержка одарённых детей</t>
  </si>
  <si>
    <t>2.6.</t>
  </si>
  <si>
    <t>2.7.</t>
  </si>
  <si>
    <t xml:space="preserve">Задача: Формирование новой технологической среды в системе образования </t>
  </si>
  <si>
    <t>2.8.</t>
  </si>
  <si>
    <t>2.9.</t>
  </si>
  <si>
    <t>2.10.</t>
  </si>
  <si>
    <t>Задача: Совершенствование инфраструктуры городской системы образования и модернизация материально-технической базы учреждений</t>
  </si>
  <si>
    <t>2.11.</t>
  </si>
  <si>
    <t>2.12.</t>
  </si>
  <si>
    <t>2.13.</t>
  </si>
  <si>
    <t>Стратегическое направление "Здоровый город"</t>
  </si>
  <si>
    <t>2.14.</t>
  </si>
  <si>
    <t>Задача: Обеспечение высокотехнологичной качественной и доступной медицинской помощи</t>
  </si>
  <si>
    <t>2.15.</t>
  </si>
  <si>
    <t>2.16.</t>
  </si>
  <si>
    <t>2.17.</t>
  </si>
  <si>
    <t>Задача: Совершенствование методов медицинской реабилитации, формирование эффективной системы восстановления здоровья</t>
  </si>
  <si>
    <t>2.18.</t>
  </si>
  <si>
    <t>Задача: Вовлечение жителей близлежащих районов в систему здоровьесбережения</t>
  </si>
  <si>
    <t>2.19.</t>
  </si>
  <si>
    <t>Задача: Вовлечение жителей города в занятия физической культурой и спортом</t>
  </si>
  <si>
    <t>2.20.</t>
  </si>
  <si>
    <t>2.21.</t>
  </si>
  <si>
    <t>2.22.</t>
  </si>
  <si>
    <t>2.23.</t>
  </si>
  <si>
    <t>2.24.</t>
  </si>
  <si>
    <t>Задача: Развитие адаптивной физической культуры и спорта</t>
  </si>
  <si>
    <t>2.25.</t>
  </si>
  <si>
    <t>Задача: Совершенствование системы подготовки спортивного резерва</t>
  </si>
  <si>
    <t>2.26.</t>
  </si>
  <si>
    <t>Задача: Совершенствование городской инфраструктуры физической культуры и спорта</t>
  </si>
  <si>
    <t>2.28.</t>
  </si>
  <si>
    <t>2.27.</t>
  </si>
  <si>
    <t>2.29.</t>
  </si>
  <si>
    <t>Задача: Формирование культурной идентичности города</t>
  </si>
  <si>
    <t>2.30.</t>
  </si>
  <si>
    <t>2.30.2.</t>
  </si>
  <si>
    <t>Задача: Продвижение культурных ценностей и услуг на основании запросов людей, живущих в Зеленогорске</t>
  </si>
  <si>
    <t>2.32.</t>
  </si>
  <si>
    <t>2.33.</t>
  </si>
  <si>
    <t>2.34.</t>
  </si>
  <si>
    <t>2.35.</t>
  </si>
  <si>
    <t>2.36.</t>
  </si>
  <si>
    <t>Задача: Укрепление единого культурного пространства на основе межведомственного взаимодействия</t>
  </si>
  <si>
    <t>2.37.</t>
  </si>
  <si>
    <t>Задача: Развитие инфраструктуры отрасли «культура»</t>
  </si>
  <si>
    <t>2.40.</t>
  </si>
  <si>
    <t>2.41.</t>
  </si>
  <si>
    <t>Стратегическое направление "Активный город"</t>
  </si>
  <si>
    <t>Задача: Содействие созданию и развитию деятельности некоммерческих организаций самоуправления граждан</t>
  </si>
  <si>
    <t>2.42.</t>
  </si>
  <si>
    <t>2.43.</t>
  </si>
  <si>
    <t>Задача: Формирование развивающего и мотивирующего социальную активность информационного пространства</t>
  </si>
  <si>
    <t>2.44.</t>
  </si>
  <si>
    <t>Задача: Эффективное взаимодействие органов местного самоуправления с институтами гражданского общества</t>
  </si>
  <si>
    <t>2.46.</t>
  </si>
  <si>
    <t>2.48.</t>
  </si>
  <si>
    <t>2.49.</t>
  </si>
  <si>
    <t>Задача: Улучшение условий для успешной социализации и эффективной самореализации молодёжи</t>
  </si>
  <si>
    <t>2.50.</t>
  </si>
  <si>
    <t>Организация и проведение «Изумрудной лиги КВН»</t>
  </si>
  <si>
    <t>2.51.</t>
  </si>
  <si>
    <t>2.52.</t>
  </si>
  <si>
    <t>2.53.</t>
  </si>
  <si>
    <t>2.54.</t>
  </si>
  <si>
    <t>2.55.</t>
  </si>
  <si>
    <t>2.56.</t>
  </si>
  <si>
    <t>Развитие добровольческого движения среди молодежи</t>
  </si>
  <si>
    <t>3. Цель: непрерывный рост качества жизни населения по стандартам, сформированным на основе освоения передовых эффективных практик комфортной и безопасной жизнедеятельности</t>
  </si>
  <si>
    <t>Стратегическое направление "Комфортный город"</t>
  </si>
  <si>
    <t>Задача: Приведение городской коммунальной инфраструктуры в соответствие с современными требованиями надежности, качества и энергоэффективности</t>
  </si>
  <si>
    <t>3.6.</t>
  </si>
  <si>
    <t>3.7.</t>
  </si>
  <si>
    <t>Задача: Воспроизводство жилищного фонда</t>
  </si>
  <si>
    <t>3.10.</t>
  </si>
  <si>
    <t>Задача: Строительство новых и реконструкция существующих объектов дорожной инфраструктуры</t>
  </si>
  <si>
    <t>3.13.</t>
  </si>
  <si>
    <t>3.14.</t>
  </si>
  <si>
    <t>Задача: Совершенствование процесса управления транспортными потоками  и повышение качества предоставляемых  транспортных услуг</t>
  </si>
  <si>
    <t>Задача: Актуализация документов территориального планирования</t>
  </si>
  <si>
    <t>3.16.</t>
  </si>
  <si>
    <t>3.17.</t>
  </si>
  <si>
    <t>3.18.</t>
  </si>
  <si>
    <t>3.19.</t>
  </si>
  <si>
    <t>3.20.</t>
  </si>
  <si>
    <t>Задача: Осуществление функциональной и эстетичной организации пространства</t>
  </si>
  <si>
    <t>3.21.</t>
  </si>
  <si>
    <t>3.22.</t>
  </si>
  <si>
    <t>Задача: Улучшение фасадов зданий, строений и сооружений</t>
  </si>
  <si>
    <t>3.25.</t>
  </si>
  <si>
    <t>3.28.</t>
  </si>
  <si>
    <t>Стратегическое направление "Безопасный город"</t>
  </si>
  <si>
    <t>Задача: Укрепление режима безопасного функционирования объектов повышенного риска и объектов систем жизнеобеспечения населения</t>
  </si>
  <si>
    <t>3.29.</t>
  </si>
  <si>
    <t>3.30.</t>
  </si>
  <si>
    <t>3.31.</t>
  </si>
  <si>
    <t>3.32.</t>
  </si>
  <si>
    <t>3.33.</t>
  </si>
  <si>
    <t>3.34.</t>
  </si>
  <si>
    <t>Задача: Предотвращение и снижение существующего негативного воздействия на окружающую среду и здоровье населения</t>
  </si>
  <si>
    <t>3.35.</t>
  </si>
  <si>
    <t>3.36.</t>
  </si>
  <si>
    <t>3.37.</t>
  </si>
  <si>
    <t>3.38.</t>
  </si>
  <si>
    <t>3.39.</t>
  </si>
  <si>
    <t>Задача: Организация комплексного мониторинга экологического состояния окружающей среды на территории города</t>
  </si>
  <si>
    <t>3.40.</t>
  </si>
  <si>
    <t>Задача: Формирование экологической культуры населения, развитие экологического образования и воспитания</t>
  </si>
  <si>
    <t>3.41.</t>
  </si>
  <si>
    <t>Задача: Предупреждение возникновения чрезвычайных ситуаций</t>
  </si>
  <si>
    <t>3.42.</t>
  </si>
  <si>
    <t>3.43.</t>
  </si>
  <si>
    <t>3.44.</t>
  </si>
  <si>
    <t>Задача: Обеспечение комплексного взаимодействия с организациями, осуществляющими деятельность на потенциально опасных объектах</t>
  </si>
  <si>
    <t>3.45.</t>
  </si>
  <si>
    <t>Стратегическое направление " Доступный город"</t>
  </si>
  <si>
    <t>Задача: Совершенствование системы социальной поддержки отдельных категорий граждан и семей с детьми путем усиления адресного подхода и принципа нуждаемости</t>
  </si>
  <si>
    <t>3.46.</t>
  </si>
  <si>
    <t>Предоставление гражданам мер социальной поддержки с применением принципов адресности и критериев нуждаемости</t>
  </si>
  <si>
    <t>3.47.</t>
  </si>
  <si>
    <t>Задача: Приспособление существующих объектов социальной, инженерной и транспортной инфраструктур с учетом потребностей маломобильных групп населения</t>
  </si>
  <si>
    <t>3.48.</t>
  </si>
  <si>
    <t>Задача: Повышение качества и доступности предоставления социальных услуг гражданам пожилого возраста, инвалидам, включая детей-инвалидов, семей и детей в сфере социального обслуживания</t>
  </si>
  <si>
    <t>3.49.</t>
  </si>
  <si>
    <t>3.50.</t>
  </si>
  <si>
    <t>3.51.</t>
  </si>
  <si>
    <t>Внедрение системы автоматизированного контроля и учета потребления ресурсов в муниципальных бюджетных учреждениях</t>
  </si>
  <si>
    <t>3.53.</t>
  </si>
  <si>
    <t>3.54.</t>
  </si>
  <si>
    <t>3.55.</t>
  </si>
  <si>
    <t>Задача: Внедрение информационных технологий в систему управления жизнедеятельностью города</t>
  </si>
  <si>
    <t>3.56.</t>
  </si>
  <si>
    <t>3.57.</t>
  </si>
  <si>
    <t>Актуализация информации, формируемой в процессе планирования и исполнения местного бюджета, в автоматизированной информационной системе, обеспечивающей формирование «Бюджета для граждан»</t>
  </si>
  <si>
    <t>Размещение информации на едином портале интегрированной информационной системы управления общественными финансами «Электронный бюджет» в соответствии с установленным перечнем</t>
  </si>
  <si>
    <t>3.58.</t>
  </si>
  <si>
    <t>3.59.</t>
  </si>
  <si>
    <t>Развитие сельскохозяйственного производства</t>
  </si>
  <si>
    <t>1.3.</t>
  </si>
  <si>
    <t>1.4.</t>
  </si>
  <si>
    <t>1.5.</t>
  </si>
  <si>
    <t>1.6.</t>
  </si>
  <si>
    <t>1.7.</t>
  </si>
  <si>
    <t>Задача: Удовлетворение потребности экономики в кадрах</t>
  </si>
  <si>
    <t>Задача: Стимулирование инвестиционной активности</t>
  </si>
  <si>
    <t>Стратегическое направление "Образованный город"</t>
  </si>
  <si>
    <t>Стратегическое направлени "Творческий город"</t>
  </si>
  <si>
    <t>Задача:Укрепление основ правопорядка и безопасной жизнедеятельности населения</t>
  </si>
  <si>
    <t>Стратегическое направление  "Умный" город"</t>
  </si>
  <si>
    <t xml:space="preserve">Задача: Автоматизированный коммерческий контроль, учет энергоресурсов и электроэнергии </t>
  </si>
  <si>
    <t>Задача: Расширение электронных сервисов для населения</t>
  </si>
  <si>
    <t>1/7,1</t>
  </si>
  <si>
    <t>2/14,3</t>
  </si>
  <si>
    <t>Число проводимых платных мероприятий</t>
  </si>
  <si>
    <t xml:space="preserve">Создание эффективной системы противодействия коррупции в деятельности  органов местного самоуправления 
г. Зеленогорска, муниципальных учреждений и предприятий г. Зеленогорска, обеспечение защиты прав и законных интересов граждан и общества от проявлений коррупции
</t>
  </si>
  <si>
    <t>Реализация проекта «Трудовые отряды Главы ЗАТО г. Зеленогорска»</t>
  </si>
  <si>
    <t>Приведение в соответствие с Положением о порядке установки и эксплуатации нестационарных торговых объектов на территории города Зеленогорска и Правилами установки и эксплуатации рекламных конструкций на территории города Зеленогорска (далее - Положение и Правила), утвержденных решениями Совета депутатов ЗАТО г. Зеленогорска, нестационарных торговых объектов, рекламных конструкций и вывесок</t>
  </si>
  <si>
    <t>Совершенствование механизмов взаимодействия организаций города при обеспечении особого режима безопасного функционирования объектов, расположенных на территории ЗАТО Зеленогорск</t>
  </si>
  <si>
    <t>Развитие и укрепление Единой дежурной диспетчерской службы города Зеленогорска (далее - ЕДДС), аварийно-диспетчерских и экстренных служб организаций города, внедрение на территории города «Системы 112»</t>
  </si>
  <si>
    <t>Совершенствование механизмов взаимодействия территориальных органов управления г. Зеленогорска, организаций, отнесенных к опасным производственным объектам, и сил единой государственной системы предупреждения и ликвидации чрезвычайных ситуаций (далее – ЧС)</t>
  </si>
  <si>
    <t>Информация об объемах и источниках финансирования мероприятий Плана мероприятий по реализации Стратегии социально-экономического развития города Зеленогорска на период до 2030 года за 2018 год</t>
  </si>
  <si>
    <t>Фактический объем финансирования (тыс. руб.)</t>
  </si>
  <si>
    <t>ФБ</t>
  </si>
  <si>
    <t>КБ</t>
  </si>
  <si>
    <t>МБ</t>
  </si>
  <si>
    <t>ВБ</t>
  </si>
  <si>
    <t>Всего</t>
  </si>
  <si>
    <t xml:space="preserve">Источник финансового обеспечения (с указанием программы, в рамках которой осуществляется финансирование) </t>
  </si>
  <si>
    <t>Государственная программа Красноярского края «Содействие занятости населения» на 2014-2030 годы</t>
  </si>
  <si>
    <t>Средства Фонда обязательного медицинского страхования</t>
  </si>
  <si>
    <t>Управление образования Администрации ЗАТО г. Зеленогорска</t>
  </si>
  <si>
    <t>Внедрение эффективных педагогических технологий, обновление содержания образования</t>
  </si>
  <si>
    <t>Развитие сети муниципальных образовательных учреждений</t>
  </si>
  <si>
    <t xml:space="preserve">Проведение санитарно-просветительской работы по формированию у различных групп населения мотивации к здоровому образу жизни </t>
  </si>
  <si>
    <t>2.30.1.</t>
  </si>
  <si>
    <t>Муниципальная программа «Развитие культуры города Зеленогорска» на 2018-2020 годы</t>
  </si>
  <si>
    <t>Обеспечение условий доступности культурных благ для  инвалидов и лиц с ограниченными возможностями здоровья в учреждениях культуры и включение их в творческую деятельность</t>
  </si>
  <si>
    <t>Муниципальная программа «Гражданское общество – закрытое административно-территориальное образование Зеленогорск» на 2018-2020 годы</t>
  </si>
  <si>
    <t>Государственная программа Красноярского края «Развитие транспортной системы» на 2014-2030 годы.                                                                                                                                                                                                        Муниципальная программа «Развитие транспортной системы в городе Зеленогорске» на 2017-2019 годы</t>
  </si>
  <si>
    <t>Муниципальная программа «Развитие транспортной системы в городе Зеленогорске» на 2017-2019 годы</t>
  </si>
  <si>
    <t>Реконструкция золоотвала Красноярской ГРЭС-2 с устройством буферной емкости</t>
  </si>
  <si>
    <t>Компенсации ущерба, нанесенного водным биологическим ресурсам в результате производственной деятельности филиала ПАО «ОГК-2» Красноярская ГРЭС-2</t>
  </si>
  <si>
    <t>Реконструкция рыбозащитного сооружения на водозаборе филиала ПАО «ОГК-2» Красноярская ГРЭС-2</t>
  </si>
  <si>
    <t xml:space="preserve">Строительство третьей очереди полигона твёрдых бытовых отходов </t>
  </si>
  <si>
    <t>Размещение мусоросортировочного комплекса мощностью не менее 40,0 тыс. тонн в год</t>
  </si>
  <si>
    <t>Создание автоматизированного поста наблюдения за загрязнением атмосферного воздуха</t>
  </si>
  <si>
    <t>Реализация проектов и акций экологической направленности</t>
  </si>
  <si>
    <t>Привлечение общественности к участию в разработке и принятии решений по вопросам экологии, подготовке предложений по охране окружающей среды в рамках деятельности общественного совета по охране окружающей среды в г. Зеленогорске</t>
  </si>
  <si>
    <t>УСЗН</t>
  </si>
  <si>
    <t>Управление образования</t>
  </si>
  <si>
    <t>Развитие форм и методов реабилитации инвалидов, в том числе детей-инвалидов, проживающих в семьях</t>
  </si>
  <si>
    <r>
      <t xml:space="preserve">КГБПОУ </t>
    </r>
    <r>
      <rPr>
        <sz val="11"/>
        <color rgb="FF000000"/>
        <rFont val="Times New Roman"/>
        <family val="1"/>
        <charset val="204"/>
      </rPr>
      <t>«Зеленогорский техникум промышленных технологий и сервиса»</t>
    </r>
  </si>
  <si>
    <t xml:space="preserve">Наименование мероприятия </t>
  </si>
  <si>
    <t>1.24.1.</t>
  </si>
  <si>
    <t>1.24.2.</t>
  </si>
  <si>
    <t>1.24.3.</t>
  </si>
  <si>
    <t>1.24.4.</t>
  </si>
  <si>
    <t>3.36.1.</t>
  </si>
  <si>
    <t>3.36.2.</t>
  </si>
  <si>
    <t>3.37.1.</t>
  </si>
  <si>
    <t>3.37.2.</t>
  </si>
  <si>
    <t>3.40.1.</t>
  </si>
  <si>
    <t>3.40.2.</t>
  </si>
  <si>
    <t>3.41.1.</t>
  </si>
  <si>
    <t>3.41.2.</t>
  </si>
  <si>
    <t>3.41.3.</t>
  </si>
  <si>
    <t>3.48.1.</t>
  </si>
  <si>
    <t>3.48.2.</t>
  </si>
  <si>
    <t xml:space="preserve">Государственная программа Красноярского края «Развитие образования» на 2014-2030 годы                                                                                                                                                                          </t>
  </si>
  <si>
    <t>Муниципальная программа «Развитие физической культуры и спорта в городе Зеленогорске» на 2018-2020 годы</t>
  </si>
  <si>
    <t>Муниципальная программа «Капитальное строительство и капитальный ремонт в городе Зеленогорске» на 2017-2019 годы</t>
  </si>
  <si>
    <t>Муниципальная программа «Развитие молодежной политики города Зеленогорска» на 2018-2020 годы</t>
  </si>
  <si>
    <t>Муниципальная программа «Охрана окружающей среды и защита городских лесов на территории города Зеленогорска» на 2018-2020 годы</t>
  </si>
  <si>
    <t xml:space="preserve">Муниципальная программа «Защита населения и территории города Зеленогорска от чрезвычайных ситуаций природного и техногенного характера» на 2017-2019 годы. 
Муниципальная программа «Капитальное строительство и капитальный ремонт в городе Зеленогорске» на 2017-2019 годы
</t>
  </si>
  <si>
    <t>Муниципальная программа «Социальная защита и социальная поддержка населения города Зеленогорска» на 2017-2019 годы</t>
  </si>
  <si>
    <t xml:space="preserve">Государственная программа Красноярского края "Развитие системы социальной поддержки граждан" на 2014-2030 годы.
Муниципальная программа «Социальная защита и социальная поддержка населения города Зеленогорска» на 2017-2019 годы
</t>
  </si>
  <si>
    <t>Муниципальные программы «Развитие образования в городе Зеленогорске» на 2018-2020 годы</t>
  </si>
  <si>
    <t>Целевые ориентиры Стратегии социально-экономического развития города Зеленогорска на период до 2030 года и Плана мероприятий по ее реализации за 2018 год</t>
  </si>
  <si>
    <t>Отклонение %</t>
  </si>
  <si>
    <t>План</t>
  </si>
  <si>
    <t>Факт</t>
  </si>
  <si>
    <t xml:space="preserve">Объем отгруженных товаров, выполненных работ и услуг собственными силами организаций </t>
  </si>
  <si>
    <r>
      <t>Объем отгруженных товаров, выполненных работ и услуг собственными силами по промышленным видам деятельности</t>
    </r>
    <r>
      <rPr>
        <i/>
        <sz val="10"/>
        <color rgb="FF000000"/>
        <rFont val="Times New Roman"/>
        <family val="1"/>
        <charset val="204"/>
      </rPr>
      <t xml:space="preserve"> </t>
    </r>
  </si>
  <si>
    <t>тыс. рублей</t>
  </si>
  <si>
    <t xml:space="preserve">Примечание </t>
  </si>
  <si>
    <t>руб.</t>
  </si>
  <si>
    <t>Объем инвестиций в основной капитал за счет всех источников финансирования</t>
  </si>
  <si>
    <t>Темп роста объема инвестиций в основной капитал к базовому году в сопоставимых ценах</t>
  </si>
  <si>
    <t>В рамках реализации муниципальной программы «Развитие малого и среднего предпринимательства в г. Зеленогорске»</t>
  </si>
  <si>
    <t>Среднегодовая численность занятых в экономике</t>
  </si>
  <si>
    <t>тыс. чел.</t>
  </si>
  <si>
    <t>Среднемесячная заработная плата работников организаций города</t>
  </si>
  <si>
    <t>Темп роста реальной заработной платы работников организаций города к базовому году</t>
  </si>
  <si>
    <t>Производительность труда</t>
  </si>
  <si>
    <t>Темп роста производительности труда к базовому году</t>
  </si>
  <si>
    <t xml:space="preserve">Смертность населения трудоспособного возраста </t>
  </si>
  <si>
    <t>на 100 тыс. населен.</t>
  </si>
  <si>
    <t>Среднегодовая численность населения</t>
  </si>
  <si>
    <t xml:space="preserve">Доля населения, занимающегося физической культурой и спортом по месту работы, в общей численности населения, занятого в экономике
</t>
  </si>
  <si>
    <t xml:space="preserve">Доля населения, систематически занимающегося физической культурой и спортом
</t>
  </si>
  <si>
    <t xml:space="preserve">Доля лиц, занимающихся по программам спортивной подготовки в физкультурно-спортивных учреждениях 
</t>
  </si>
  <si>
    <t>Количество преступлений, совершаемых несовершеннолетними или при их участии</t>
  </si>
  <si>
    <t>Снижение количества погибших и пострадавших от чрезвычайных ситуаций природного и техногенного характера</t>
  </si>
  <si>
    <t>Охват населения по обучению способам защиты и действиям в чрезвычайных ситуациях в мирное и военное время</t>
  </si>
  <si>
    <t>Охват оповещением территории города Зеленогорска об угрозе возникновения и возникновении чрезвычайных ситуаций в мирное и военное время</t>
  </si>
  <si>
    <t>Количество совершенных на территории города Зеленогорска террористических актов</t>
  </si>
  <si>
    <t>Удельный вес граждан, фактически пользующихся мерами социальной поддержки от общего количества граждан, имеющих право на меры социальной поддержки</t>
  </si>
  <si>
    <t>11/34</t>
  </si>
  <si>
    <t xml:space="preserve">ул. Песчаная, 1 – недостаточное финансирование, перенос дворовой территории на 2019 год.
ул. Монтажников, 29, отказ собственников от участия в программе
</t>
  </si>
  <si>
    <t xml:space="preserve">Отклонение фактических показаний степени износа инженерных сетей от плановых вызвано изменением протяженности сетей, в том числе подлежащих замене.
Изменение протяженности связано с проведением спутниковых геодезических измерений, выполнением кадастровых работ и проведением инвентаризации инженерных сетей, находящихся как в хозяйственном ведении, так и на обслуживании МУП ТС
</t>
  </si>
  <si>
    <t>В связи с уточнением методики  расчета (по факту учитывались все проведенные мероприятия ГТО независимо от масштабов мероприятий)</t>
  </si>
  <si>
    <t>Увеличение произошло за счет развития массового спорта среди трудящихся и населения города</t>
  </si>
  <si>
    <t>969 учащихся МБОУ «Лицей№174» переведены на единую карту школьника</t>
  </si>
  <si>
    <t>12 учреждений из 32 МБОУ</t>
  </si>
  <si>
    <t>Увеличение численности детей, обучающихся в соответствии с ФГОС НОО ОВЗ в 1-3 классах, на основании заключений ТПМПК</t>
  </si>
  <si>
    <t xml:space="preserve">Уточненные данные о численности детей в возрасте от 1 до 6 лет, проживающих на территории 
г. Зеленогорска
</t>
  </si>
  <si>
    <t>Фондоотдача</t>
  </si>
  <si>
    <t>1.24.5.</t>
  </si>
  <si>
    <t>МКУ "Комитет по делам культуры"</t>
  </si>
  <si>
    <t>рублей</t>
  </si>
  <si>
    <t>Объем отгруженных товаров, выполеннных работ и услуг собственными силами сельского хозяйства в хозяйствах всех категорий</t>
  </si>
  <si>
    <t>Темп роста объема отгруженных товаров, выполеннных работ и услуг собственными силами сельского хозяйства в хозяйствах всех категорий</t>
  </si>
  <si>
    <t>1.24.6.</t>
  </si>
  <si>
    <t>МКУ "КФиС"</t>
  </si>
  <si>
    <t>2.44.1.</t>
  </si>
  <si>
    <t>3.48.3.</t>
  </si>
  <si>
    <t>Формирование инвестиционного потенциала                                                                                                                                                                                                                                                                                                                            г. Зеленогорска</t>
  </si>
  <si>
    <t>Оказание информационной, методической поддержки Общественной палате                                                                                                                                                                                                                                                              г. Зеленогорска</t>
  </si>
  <si>
    <t xml:space="preserve">Государственная программа Красноярского края «Развитие физической культуры и спорта» на 2014-2030 годы.                                                                                                                                                                                                        Муниципальная программа «Развитие физической культуры и спорта в городе Зеленогорске» на 2018-2020 годы                                                                                                                                                                             </t>
  </si>
  <si>
    <t>Муниципальная программа «Развитие образования в городе Зеленогорске» на 2018-2020 годы</t>
  </si>
  <si>
    <t>3.48.4.</t>
  </si>
  <si>
    <t xml:space="preserve">Муниципальная программа «Развитие физической культуры и спорта в городе Зеленогорске» на 2018-2020 годы </t>
  </si>
  <si>
    <t xml:space="preserve">Государственная программа Красноярского края «Молодежь Красноярского края в XXI веке» на 2014-2030 годы                                                                                                                                                      </t>
  </si>
  <si>
    <t xml:space="preserve">Государственная программа Красноярского края «Молодежь Красноярского края в XXI веке» на 2014-2030 годы                                                                                                                                                       </t>
  </si>
  <si>
    <t>3.33.1.</t>
  </si>
  <si>
    <t>3.33.2.</t>
  </si>
  <si>
    <t>Смертность детей в возрасте 0-1 год (младенческая смертность)</t>
  </si>
  <si>
    <t xml:space="preserve">Обеспечение информационной открытости деятельности органов местного самоуправления  г. Зеленогорска и повышения степени информированности населения и организаций о деятельности и решениях органов местного самоуправления                                                                                                                                                                                                                                                                                                                           г. Зеленогорска </t>
  </si>
  <si>
    <t>3.35.1.</t>
  </si>
  <si>
    <t>3.35.2.</t>
  </si>
  <si>
    <t>3.35.3.</t>
  </si>
  <si>
    <r>
      <t xml:space="preserve">Доля многоквартирных домов, оснащенных </t>
    </r>
    <r>
      <rPr>
        <sz val="10"/>
        <color theme="1"/>
        <rFont val="Times New Roman"/>
        <family val="1"/>
        <charset val="204"/>
      </rPr>
      <t>системами дистанционного учета и контроля энергоресурсов и энергоэффективности</t>
    </r>
  </si>
  <si>
    <t>Общий коэффициент рождаемости населения</t>
  </si>
  <si>
    <t>Общий коэффициент смертности населения</t>
  </si>
  <si>
    <t>на 1 000 чел. населения</t>
  </si>
  <si>
    <t>Доля многоквартирных домов, требующих проведения капитального ремонта, в общем количестве многоквартирных домов</t>
  </si>
  <si>
    <t>Коэффициет естественного прироста (убыли) населения</t>
  </si>
  <si>
    <t>на 10 000 чел. населения</t>
  </si>
  <si>
    <t>Коэффициет миграционного прироста (снижения) населения</t>
  </si>
  <si>
    <t>Доля населения, участвующего в культурно-досуговых мероприятиях, организованных органами местного самоуправления и муниципальными учреждениями культуры, в том числе</t>
  </si>
  <si>
    <t>в платных культурно-досуговых мероприятиях</t>
  </si>
  <si>
    <t>4/57,1</t>
  </si>
  <si>
    <t>Муниципальная программа «Комплексные меры противодействия терроризму и экстремизму на территории города Зеленогорска» на 2018-2020 годы</t>
  </si>
  <si>
    <t>Государственная программа Красноярского края «Развитие сельского хозяйства и регулирование рынков сельскохозяйственной продукции, сырья и продовольствия» на 2014-2030 годы</t>
  </si>
  <si>
    <t xml:space="preserve">Государственная программа Красноярского края «Развитие образования» на 2014-2030 годы   </t>
  </si>
  <si>
    <t xml:space="preserve">Государственная программа Красноярского края «Развитие образования» на 2014-2030 годы  </t>
  </si>
  <si>
    <t>Внебюджетные источники (средства филиала ПАО «ОГК-2» Красноярская ГРЭС-2)</t>
  </si>
  <si>
    <t xml:space="preserve">Внебюджетные источники (средства филиала ПАО «ОГК-2» Красноярская ГРЭС-2)    </t>
  </si>
  <si>
    <t xml:space="preserve">Муниципальная программа «Развитие физической культуры и спорта в городе Зеленогорске» на 2018-2020 годы.                                                                                                                                                                             Внебюджетные источники (средства МКУ "КФиС" от приносящей доход деятельности) </t>
  </si>
  <si>
    <t xml:space="preserve">Государственная программа Красноярского края «Молодежь Красноярского края в XXI веке» на 2014-2030 годы
</t>
  </si>
  <si>
    <t xml:space="preserve">Государственная программа Красноярского края «Молодежь Красноярского края в XXI веке» на 2014-2030 годы.                                                                                                                                                                  Муниципальная программа «Развитие молодежной политики города Зеленогорска» на 2018-2020 годы
</t>
  </si>
  <si>
    <t xml:space="preserve">Государственная программа Красноярского края «Реформирование и модернизация жилищно-коммунального хозяйства» на 2014-2030 годы.
Муниципальная программа «Реформирование и модернизация жилищно-коммунального хозяйства и повышение энергетической эффективности в городе Зеленогорске» на 2018-2020 годы. 
Внебюджетные источники (средства МУП ТС)
</t>
  </si>
  <si>
    <t xml:space="preserve">Государственная программа Красноярского края «Развитие сельского хозяйства и регулирование рынков сельскохозяйственной продукции, сырья и продовольствия» на 2014-2030 годы.
Внебюджетные источники (средства МУП ЭС)
</t>
  </si>
  <si>
    <t xml:space="preserve">Государственная программа Красноярского края «Содействие органам местного самоуправления в формировании современной городской среды» на 2018 - 2022 годы.
Муниципальная программа «Формирование современной городской среды в городе Зеленогорске» на 2018-2022 годы 
</t>
  </si>
  <si>
    <t xml:space="preserve">Государственная программа Красноярского края «Содействие органам местного самоуправления в формировании современной городской среды» на 2018-2022 годы.
Муниципальная программа «Формирование современной городской среды в городе Зеленогорске» на 2018-2022 годы.
Внебюджетные источники (средства собственников МКД)
</t>
  </si>
  <si>
    <t xml:space="preserve">Внебюджетные источники (средства филиала ПАО «ОГК-2» Красноярская ГРЭС-2 в рамках программы технического перевооружения и реконструкции на 2019 – 2021 годы)
</t>
  </si>
  <si>
    <t xml:space="preserve">Концессионное соглашение на создание и реконструкцию полигона ТБО в                                                                                                                                                                                                                                                                  г. Зеленогорске от 21.12.2015                                                                                                                                                                                                                                                                                                                                      Внебюджетные источники (средства простого товарищества, состоящего из ООО «Экоресурс», ООО «Вторичные ресурсы Красноярск», ООО «ЭКОСТРОЙ-ИНВЕСТ»)
</t>
  </si>
  <si>
    <t xml:space="preserve">Государственная программа Красноярского края «Охрана окружающей среды, воспроизводство природных ресурсов» на 2014-2030 годы. 
Финансирование объекта произведено в рамках деятельности подведомственного министерству экологии и рационального природопользования Красноярского края учреждения
</t>
  </si>
  <si>
    <t>Муниципальная программа «Охрана окружающей среды и защита городских лесов на территории города Зеленогорска» на 2018-2020 годы (в рамках деятельности МКУ "КООС")</t>
  </si>
  <si>
    <t xml:space="preserve">Муниципальная программа «Охрана окружающей среды и защита городских лесов на территории города Зеленогорска» на 2018-2020 годы </t>
  </si>
  <si>
    <t xml:space="preserve">Муниципальная программа «Социальная защита и социальная поддержка населения города Зеленогорска» на 2017-2019 годы.                   Внебюджетные источники (средства МБУ «Комплексный центр соцобслуживания                      г. Зеленогорска» от приносящей доход деятельности) </t>
  </si>
  <si>
    <t>Внебюджетные источники (средства УМ АТП)</t>
  </si>
  <si>
    <t xml:space="preserve">Низкое качество ПСД, отсутствие заявок на участие в аукционах – тормозит процесс проведения капитального ремонта 
</t>
  </si>
  <si>
    <t>Количество новых рабочих мест</t>
  </si>
  <si>
    <t xml:space="preserve">Муниципальная программа «Защита населения и территории города Зеленогорска от чрезвычайных ситуаций природного и техногенного характера» на 2017-2019 годы.
Внебюджетные источники (средства МКУ "Комитет по делам культуры" от приносящей доход деятельности)
</t>
  </si>
  <si>
    <t>Муниципальная программа «Защита населения и территории города Зеленогорска от чрезвычайных ситуаций природного и техногенного характера» на 2017-2019 годы.
Внебюджетные источники (средства МКУ "Комитет по делам культуры" от приносящей доход деятельности)</t>
  </si>
  <si>
    <t xml:space="preserve">Региональная программа капитального ремонта общего имущества в многоквартирных домах, расположенных на территории Красноярского края, на период с 2014-2043 годы.                                                          Муниципальная программа «Капитальное строительство и капитальный ремонт в городе Зеленогорске» на 2017-2019 годы.
Внебюджетные источники (средства собственников помещений в многоквартирных домах)
</t>
  </si>
  <si>
    <t xml:space="preserve">Государственная программа Красноярского края «Развитие образования» на 2014-2030 годы.                                                                                                                                                                                                    Муниципальная программа «Развитие образования в городе Зеленогорске» на 2018-2020 годы.                                                                                                                                                                                                        Муниципальная программа «Капитальный ремонт в городе Зеленогорске»на 2017-2019 годы.                                                                                                                                                                                                                                                  Муниципальная программа «Защита населения и территории города Зеленогорска от чрезвычайных ситуаций природного и техногенного характера» на 2017-2019 годы.                                                                                                                                               Муниципальная программа «Социальная защита и социальная поддержка населения города Зеленогорска» на 2017-2019 годы                                              </t>
  </si>
  <si>
    <t xml:space="preserve">Муниципальная программа «Развитие образования в городе Зеленогорске» на 2018-2020 годы.
Внебюджетные источники (средства АО «ПО ЭХЗ»)
</t>
  </si>
  <si>
    <t>Государственная программа Красноярского края «Развитие образования» на 2014-2030 годы.                                                                                                                                                                                                    Муниципальная программа «Развитие образования в городе Зеленогорске» на 2018-2020 годы</t>
  </si>
  <si>
    <t xml:space="preserve">Муниципальная программа «Развитие культуры города Зеленогорска» на 2018-2020 годы.                                                                                  Внебюджетные источники (средства МКУ "Комитет по делам культуры" от приносящей доход деятельности) </t>
  </si>
  <si>
    <t>Средства Фонда обязательного медицинского страхования.                                                                                                                                                                                                                                                                                                 Внебюджетные источники (средства организаций)</t>
  </si>
  <si>
    <t>Государственная программа Красноярского края «Содействие занятости населения» на 2014-2030 годы.                                                                                                                                                                                                          Внебюджетные источники (средства организаций)</t>
  </si>
  <si>
    <t>Государственная программа Красноярского края «Развитие инвестиционной, инновационной деятельности, малого и среднего предпринимательства на территории края» на 2014-2030 годы.                                                      Муниципальная программа «Развитие малого и среднего предпринимательства в городе Зеленогорске» на 2017-2019 годы.                                                                                                                                                                       Внебюджетные источники (средства АО «МСП Банк», НКО «Фонд развития предпринимательства города Зеленогорска», АО «Агентство развития бизнеса и микрокредитная компания»)</t>
  </si>
  <si>
    <t xml:space="preserve">Концессионное соглашение на создание и реконструкцию полигона ТБО в                                                                                                                                                                                                                                                                  г. Зеленогорске от 21.12.2015.                                                                                                                                                                                                                                                                                                                                      Внебюджетные источники (средства простого товарищества, состоящего из ООО «Экоресурс», ООО «Вторичные ресурсы Красноярск», ООО «ЭКОСТРОЙ-ИНВЕСТ»)
</t>
  </si>
  <si>
    <t xml:space="preserve">Государственная программа Красноярского края «Развитие транспортной системы» на 2014-2030 годы.                                                                                                                                                                                                    Муниципальная программа "Развитие траспортной системы в городе Зеленогорске" на 2018-2020 годы.                                                                                                                                                                                                        Муниципальная программа «Развитие культуры города Зеленогорска» на 2018-2020 годы                                                                                                                                                               </t>
  </si>
  <si>
    <t xml:space="preserve">Государственная программа Красноярского края «Развитие транспортной системы» на 2014-2030 годы.                                                                                                                                                                                  Муниципальная программа "Развитие траспортной системы в городе Зеленогорске" на 2018-2020 годы                                                                                                                                                            </t>
  </si>
  <si>
    <t xml:space="preserve">Муниципальная программа «Развитие образования в городе Зеленогорске» на 2018-2020 годы.                                                                                                                                                                                                        Муниципальная программа «Капитальный ремонт в городе Зеленогорске» на 2017-2019 годы.                                                                                                                                                                                                                               Внебюджетные источники (средства Госкорпорации "Росатом") </t>
  </si>
  <si>
    <r>
      <t xml:space="preserve">Филиал </t>
    </r>
    <r>
      <rPr>
        <sz val="11"/>
        <color theme="1"/>
        <rFont val="Times New Roman"/>
        <family val="1"/>
        <charset val="204"/>
      </rPr>
      <t>ПАО «ОГК-2» Красноярская ГРЭС-2</t>
    </r>
  </si>
  <si>
    <t>2.13.1.</t>
  </si>
  <si>
    <t>2.13.2.</t>
  </si>
  <si>
    <t xml:space="preserve">Государственная программа Красноярского края «Развитие физической культуры и спорта» на 2014-2030 годы.                                                                                                                                                                                                        Муниципальная программа «Развитие физической культуры и спорта в городе Зеленогорске» на 2018-2020 годы.                                                                                                                                                                               Внебюджетные источники (средства МКУ "КФиС" от приносящей доход деятельности, АО «ПО ЭХЗ») </t>
  </si>
  <si>
    <t xml:space="preserve">Муниципальная программа «Развитие физической культуры и спорта в городе Зеленогорске» на 2018-2020 годы.                                                                                                                                                                              Внебюджетные источники (средства МКУ "КФиС" от приносящей доход деятельности) </t>
  </si>
  <si>
    <t>Государственная программа «Защита от чрезвычайных ситуаций природного 
и техногенного характера и обеспечение безопасности населения» на 2014-2030 годы.                                                                                                                                                                                                                            Муниципальная программа «Защита населения и территории города Зеленогорска от чрезвычайных ситуаций природного и техногенного характера» на 2017-2019 годы</t>
  </si>
  <si>
    <t>Государственная программа Красноярского края «Развитие образования» на 2014-2030 годы.                                                                                                                                                                                                                   Муниципальная программа «Защита населения и территории города Зеленогорска от чрезвычайных ситуаций природного и техногенного характера» на 2017-2019 годы</t>
  </si>
  <si>
    <t>Федеральный бюджет (средства ФМБА в рамках реализации приоритетного проекта «Создание новой модели медицинской организации, оказывающей первичную медико-санитарную помощь»).                                         Внебюджетные источники (средства филиала ФГБУ ФСНКЦ ФМБА России КБ                                                                                                                                                                                                                                                                № 42 от платной деятельности)</t>
  </si>
  <si>
    <t xml:space="preserve">Внебюджетные источники (средства КГБПОУ «Зеленогорский техникум промышленных технологий и сервиса» от платной деятельности)                                                                                                                                                                        </t>
  </si>
  <si>
    <t xml:space="preserve">Государственная программа Красноярского края «Развитие образования» на 2014-2030 годы.                                                                                                                                                                                                       Внебюджетные источники (средства КГБПОУ «Зеленогорский техникум промышленных технологий и сервиса» от платной деятельности)                                                                                                                                                                           </t>
  </si>
  <si>
    <t>2.10.1.</t>
  </si>
  <si>
    <t>2.10.2.</t>
  </si>
  <si>
    <t>2.12.1.</t>
  </si>
  <si>
    <t>2.12.2.</t>
  </si>
  <si>
    <t xml:space="preserve">Государственная программа Красноярского края «Развитие образования» на 2014-2030 годы.                                                                                                                                                                                                    Муниципальная программа «Развитие образования в городе Зеленогорске» на 2018-2020 годы.                                                                                                                                                                                                        Муниципальная программа «Капитальный ремонт в городе Зеленогорске»на 2017-2019 годы.                                                                                                                                                                                                                                                  Муниципальная программа «Защита населения и территории города Зеленогорска от чрезвычайных ситуаций природного и техногенного характера» на 2017-2019 годы.                                                                                                                                               Муниципальная программа «Социальная защита и социальная поддержка населения города Зеленогорска» на 2017-2019 годы.                                                                                                                                           Внебюджетные источники (средства КГБПОУ «Зеленогорский техникум промышленных технологий и сервиса» от платной деятельности)                                               </t>
  </si>
  <si>
    <t xml:space="preserve">Государственная программа Красноярского края «Развитие образования» на 2014-2030 годы.                                                                                                                                                                                                    Внебюджетные источники (средства КГБПОУ «Зеленогорский техникум промышленных технологий и сервиса» от платной деятельности) </t>
  </si>
  <si>
    <t xml:space="preserve">Государственная программа Красноярского края «Развитие образования» на 2014-2030 годы.                                                                                                                                                                                                      Муниципальная программа «Развитие образования в городе Зеленогорске» на 2018-2020 годы.                                                                                                                                                                                                        Муниципальная программа «Капитальный ремонт в городе Зеленогорске»на 2017-2019 годы.                                                                                                                                                                                                    Внебюджетные источники (средства Госкорпорации "Росатом", КГБПОУ «Зеленогорский техникум промышленных технологий и сервиса» от платной деятельности)                                                                                                                                                                                                                 </t>
  </si>
  <si>
    <t xml:space="preserve">Муниципальная программа «Развитие культуры города Зеленогорска» на 2018-2020 годы                                                                                                                                                                                                                      </t>
  </si>
  <si>
    <t>Государственная программа Красноярского края «Развитие культуры и туризма» на 2014-2030 годы.                                                                                                                                                                                   Муниципальная программа «Развитие культуры города Зеленогорска» на 2018-2020 годы</t>
  </si>
  <si>
    <t>Государственная программа Красноярского края «Развитие культуры и туризма» на 2014-2030 годы.                                                                                                                                                                                        Муниципальная программа «Развитие культуры города Зеленогорска» на 2018-2020 годы</t>
  </si>
  <si>
    <t xml:space="preserve">Государственная программа «Содействие развитию гражданского общества» на 2014-2030 годы                                                                                                                                                                                                                                              </t>
  </si>
  <si>
    <t>Средства Фонда обязательного медицинского страхования.                                                                                                                                                                                                                                                                                         Внебюджетные источники (средства Фонда социального страхования)</t>
  </si>
  <si>
    <t>87.1</t>
  </si>
  <si>
    <t>110.1</t>
  </si>
  <si>
    <t>110.2</t>
  </si>
  <si>
    <t>110.3</t>
  </si>
  <si>
    <t>110.4</t>
  </si>
  <si>
    <t>116.1</t>
  </si>
  <si>
    <t>116.2</t>
  </si>
  <si>
    <t>116.3</t>
  </si>
  <si>
    <t>116.4</t>
  </si>
  <si>
    <t>116.5</t>
  </si>
  <si>
    <t>119.1</t>
  </si>
  <si>
    <t>119.2</t>
  </si>
  <si>
    <t>119.3</t>
  </si>
  <si>
    <t>119.4</t>
  </si>
  <si>
    <t>129.1</t>
  </si>
  <si>
    <t>129.2</t>
  </si>
  <si>
    <t>129.3</t>
  </si>
  <si>
    <t>129.4</t>
  </si>
  <si>
    <t>145.1</t>
  </si>
  <si>
    <t>145.2</t>
  </si>
  <si>
    <t>145.3</t>
  </si>
  <si>
    <t>145.4</t>
  </si>
  <si>
    <t>152.1</t>
  </si>
  <si>
    <t>152.2</t>
  </si>
  <si>
    <t>152.3</t>
  </si>
  <si>
    <t>152.4</t>
  </si>
  <si>
    <r>
      <rPr>
        <sz val="11"/>
        <rFont val="Times New Roman"/>
        <family val="1"/>
        <charset val="204"/>
      </rPr>
      <t xml:space="preserve">Государственная программа Красноярского края «Развитие физической культуры и спорта». </t>
    </r>
    <r>
      <rPr>
        <sz val="11"/>
        <color rgb="FFFF0000"/>
        <rFont val="Times New Roman"/>
        <family val="1"/>
        <charset val="204"/>
      </rPr>
      <t xml:space="preserve">    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Муниципальная программа «Развитие образования в городе Зеленогорске» на 2018-2020 годы</t>
    </r>
  </si>
  <si>
    <t>Увеличилось число спортсменов, ставших членами сборных команд</t>
  </si>
  <si>
    <t xml:space="preserve">В 2018 год по сравнению с 2017 годом произошел рост  количества лиц с ограниченными возможностями здоровья и инвалидов,  систематически занимающихся физической культурой и спортом, с 443 до 504 человек за счет увеличения числа занимающихся в группах с ЛФК с общим заболеванием
</t>
  </si>
  <si>
    <t>За 2018 год  количество лиц, занимающихся по программам спортивной подготовки, составила 96 человек (2017 - 25 человек)</t>
  </si>
  <si>
    <t>Снижение числа подростков, состоящих на учете в комиссии по делам несовершеннолетних, за счет профилактики и обеспечения их занятости в МБУ «МЦ» во внешкольное время, в том числе их трудовая занятость</t>
  </si>
  <si>
    <t>Недостаточное финансирование ул. Изыскательской. Планировалось 830 м, фактически отремонтировано 350 м</t>
  </si>
  <si>
    <t>ГЖКУ оснащено приборами учета теплоснабжения 149 домов; водоснабжения 13 домов. ЖКУ - 0 домов. ООО УК "Зеленый двор" оснащено приборами учета теплоснабжения 6 домов</t>
  </si>
  <si>
    <t xml:space="preserve">Количество пожаров на территории                                                                                                                                                                                                                                                                                                                         города </t>
  </si>
  <si>
    <t>- учреждения физической культуры и спорта</t>
  </si>
  <si>
    <t xml:space="preserve">На основании плана мероприятий ("дорожная карта") "Изменения в отраслях социальной сферы, направленные на повышение эффективности сферы культуры", утвержденного распоряжением Правительства РФ от 28 декабря 2012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 2606-р, установлено плановое значение  количества участников клубных формирований на 2018 год 1453 чел. 
</t>
  </si>
  <si>
    <t>Информация, содержащая коммерческую тайну</t>
  </si>
  <si>
    <r>
      <t xml:space="preserve">Приложение №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1"/>
        <color theme="1"/>
        <rFont val="Times New Roman"/>
        <family val="1"/>
        <charset val="204"/>
      </rPr>
      <t>(без информации, относящейся к коммерческой тайне, и информации для служебного пользования)</t>
    </r>
  </si>
  <si>
    <r>
      <t xml:space="preserve">Приложение №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color theme="1"/>
        <rFont val="Times New Roman"/>
        <family val="1"/>
        <charset val="204"/>
      </rPr>
      <t>(без информации, относящейся к коммерческой тайне, и информации для служебного пользования)</t>
    </r>
  </si>
  <si>
    <t>Уменьшение значения показателя в связи с поступлением на очистные сооружения меньшего количества загрязняющих веществ по сравнению с предыдущими годами из-за снижения объема производства электроэнергии</t>
  </si>
  <si>
    <t>По данным независимой оценки качества</t>
  </si>
  <si>
    <t>Внебюджетные источники (средства "АО ТВЭЛ")</t>
  </si>
  <si>
    <t xml:space="preserve">Федеральный бюджет (средства ФМБА в рамках реализации приоритетного проекта «Создание новой модели медицинской организации, оказывающей первичную медико-санитарную помощь»).                                                                            Средства Фонда обязательного медицинского страхования </t>
  </si>
  <si>
    <t>Государственная программа Красноярского края «Развитие образования» на 2014-2030 годы.                                                                                                                                                                                                                                                         Муниципальная программа «Комплексные меры противодействия терроризму и экстремизму на территории города Зеленогорска» на 2018-2020 годы</t>
  </si>
  <si>
    <t>Информирование населения о принятых нормативных правовых актах Российской Федерации, Красноярского края, муниципальных правовых актах                                                                                                                     г. Зеленогорска в области охраны окружающей среды, о состоянии окружающей среды на территории города</t>
  </si>
  <si>
    <t>19 МБДОУ, 6 МБОУ</t>
  </si>
  <si>
    <t>4 МБДОУ(д/с №№ 6, 18, 23, 32)</t>
  </si>
  <si>
    <t xml:space="preserve">Доля детей 1и 2 группы здоровья в соответствии со статистикой, предоставленной филиалом ФГБУ ФСНКЦ ФМБА России КБ № 42 </t>
  </si>
  <si>
    <t xml:space="preserve">За 2018 год численность населения, систематически занимающегося физической культурой и спортом, составила 22 036 человек
</t>
  </si>
  <si>
    <t>Внесено 1996 музейных предметов в электронный каталог Российской Федерации в 2018 году (всего на 01.01.19 - 8073)/внесено1013 музейных предметов в электронный каталог на сайте МБУ "ЗМВЦ" в 2018 году (всего на 01.01.19 - 5995)</t>
  </si>
  <si>
    <t>(9 МБОУ, МБДОУ д/с № 23, МБОУ ДО "ЦО "Перспектива")</t>
  </si>
  <si>
    <t>(МБУК "ЗГДК", МБУ "ЗМВЦ", МБУ "МЦ", МБУ "Зоопарк" -парковки для инвалидов)</t>
  </si>
  <si>
    <t>По итогам социологического опроса в рамках ежегодного проведения декады качества</t>
  </si>
  <si>
    <t xml:space="preserve">Расчет показателя в 2018 году произведен в соответствии с утвержденной методикой
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</si>
  <si>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</si>
  <si>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Показатель за 2018 год рассчитан по новой методике, в том числе не учитывает воспитанников 3-х спортивных школ, деятельность которых с 2018 года не относится к дополнительному образованию</t>
  </si>
  <si>
    <t>По итогам независимой оценки качества образовательной деятельности (2017 год), проводимой 1 раз в три года</t>
  </si>
  <si>
    <t xml:space="preserve">В 2 МБОУ (СОШ №№ 161,164), 4 МБДОУ (д/с №№ 7, 14, 18, 32, )
</t>
  </si>
  <si>
    <t>К цифровой платформе «Российская электронная школа» подключены в апробационном режиме три учреждения МБОУ «СОШ № 161», МБОУ "Гимназия № 164", МБОУ "Лицей № 174")</t>
  </si>
  <si>
    <t xml:space="preserve">Расчет произведен в соответствии с методикой, утвержденной приказом Министерства спорта РФ от 21.03.2018 № 244 </t>
  </si>
  <si>
    <t>Передано отходов филиалом ПАО «ОГК-2» Красноярская ГРЭС-2  на 4553 т больше, чем в 2017 году</t>
  </si>
  <si>
    <t>ИТОГО</t>
  </si>
  <si>
    <t xml:space="preserve">За 2018 год численность занимающихся по месту работы, в том числе в клубах по месту жительства, составила 14 048 человек.
Увеличение связано с внедрением комплекса ГТО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</si>
</sst>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1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4" fillId="0" borderId="0" xfId="1" applyFont="1"/>
    <xf numFmtId="4" fontId="1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17" fontId="1" fillId="0" borderId="1" xfId="0" applyNumberFormat="1" applyFont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3" fontId="1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left" vertical="top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left" vertical="top" wrapText="1"/>
    </xf>
    <xf numFmtId="3" fontId="16" fillId="0" borderId="1" xfId="0" applyNumberFormat="1" applyFont="1" applyBorder="1" applyAlignment="1">
      <alignment horizontal="left" vertical="top" wrapText="1"/>
    </xf>
    <xf numFmtId="3" fontId="15" fillId="0" borderId="1" xfId="0" applyNumberFormat="1" applyFont="1" applyBorder="1" applyAlignment="1">
      <alignment horizontal="left" vertical="top" wrapText="1"/>
    </xf>
    <xf numFmtId="164" fontId="16" fillId="0" borderId="1" xfId="0" applyNumberFormat="1" applyFont="1" applyBorder="1" applyAlignment="1">
      <alignment horizontal="left" vertical="top" wrapText="1"/>
    </xf>
    <xf numFmtId="3" fontId="15" fillId="0" borderId="1" xfId="0" applyNumberFormat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justify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/>
    <xf numFmtId="0" fontId="11" fillId="0" borderId="1" xfId="0" applyFont="1" applyBorder="1" applyAlignment="1">
      <alignment horizontal="left" vertical="center" wrapText="1" indent="1"/>
    </xf>
    <xf numFmtId="4" fontId="10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2" borderId="0" xfId="0" applyFont="1" applyFill="1"/>
    <xf numFmtId="0" fontId="15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top" wrapText="1"/>
    </xf>
    <xf numFmtId="164" fontId="16" fillId="0" borderId="1" xfId="0" applyNumberFormat="1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right" vertical="center"/>
    </xf>
    <xf numFmtId="0" fontId="14" fillId="0" borderId="1" xfId="0" applyFont="1" applyFill="1" applyBorder="1" applyAlignment="1">
      <alignment horizontal="left" vertical="top" wrapText="1"/>
    </xf>
    <xf numFmtId="0" fontId="1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3" fontId="16" fillId="3" borderId="1" xfId="0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2" fontId="14" fillId="0" borderId="1" xfId="0" applyNumberFormat="1" applyFont="1" applyBorder="1" applyAlignment="1">
      <alignment horizontal="center" vertical="top" wrapText="1"/>
    </xf>
    <xf numFmtId="2" fontId="17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165" fontId="10" fillId="0" borderId="1" xfId="0" applyNumberFormat="1" applyFont="1" applyBorder="1" applyAlignment="1">
      <alignment vertical="center" wrapText="1"/>
    </xf>
    <xf numFmtId="164" fontId="12" fillId="0" borderId="1" xfId="0" applyNumberFormat="1" applyFont="1" applyBorder="1" applyAlignment="1">
      <alignment horizontal="left"/>
    </xf>
    <xf numFmtId="4" fontId="0" fillId="0" borderId="0" xfId="0" applyNumberFormat="1"/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4" fontId="6" fillId="0" borderId="1" xfId="0" applyNumberFormat="1" applyFont="1" applyBorder="1" applyAlignment="1">
      <alignment horizontal="center" vertical="top"/>
    </xf>
    <xf numFmtId="2" fontId="18" fillId="0" borderId="1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4" fontId="18" fillId="0" borderId="1" xfId="0" applyNumberFormat="1" applyFont="1" applyFill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top" wrapText="1"/>
    </xf>
    <xf numFmtId="2" fontId="14" fillId="0" borderId="1" xfId="0" applyNumberFormat="1" applyFont="1" applyFill="1" applyBorder="1" applyAlignment="1">
      <alignment horizontal="center" vertical="top" wrapText="1"/>
    </xf>
    <xf numFmtId="4" fontId="18" fillId="0" borderId="1" xfId="0" applyNumberFormat="1" applyFont="1" applyBorder="1" applyAlignment="1">
      <alignment horizontal="center" vertical="top" wrapText="1"/>
    </xf>
    <xf numFmtId="4" fontId="25" fillId="0" borderId="1" xfId="0" applyNumberFormat="1" applyFont="1" applyFill="1" applyBorder="1" applyAlignment="1">
      <alignment horizontal="center" vertical="top"/>
    </xf>
    <xf numFmtId="2" fontId="18" fillId="0" borderId="1" xfId="0" applyNumberFormat="1" applyFont="1" applyFill="1" applyBorder="1" applyAlignment="1">
      <alignment horizontal="center" vertical="top" wrapText="1"/>
    </xf>
    <xf numFmtId="164" fontId="14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5" xfId="0" applyFont="1" applyBorder="1"/>
    <xf numFmtId="0" fontId="1" fillId="0" borderId="0" xfId="0" applyFont="1" applyFill="1" applyBorder="1" applyAlignment="1">
      <alignment horizontal="left" vertical="top" wrapText="1"/>
    </xf>
    <xf numFmtId="4" fontId="6" fillId="0" borderId="0" xfId="0" applyNumberFormat="1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2" fontId="7" fillId="0" borderId="1" xfId="0" applyNumberFormat="1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4" fontId="1" fillId="2" borderId="2" xfId="0" applyNumberFormat="1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left" vertical="top" wrapText="1"/>
    </xf>
    <xf numFmtId="4" fontId="1" fillId="2" borderId="4" xfId="0" applyNumberFormat="1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28" fillId="0" borderId="0" xfId="1" applyFont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2" fontId="7" fillId="0" borderId="1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 shrinkToFit="1"/>
    </xf>
    <xf numFmtId="0" fontId="7" fillId="0" borderId="3" xfId="0" applyFont="1" applyBorder="1" applyAlignment="1">
      <alignment horizontal="left" vertical="top" wrapText="1" shrinkToFit="1"/>
    </xf>
    <xf numFmtId="0" fontId="7" fillId="0" borderId="4" xfId="0" applyFont="1" applyBorder="1" applyAlignment="1">
      <alignment horizontal="left" vertical="top" wrapText="1" shrinkToFit="1"/>
    </xf>
    <xf numFmtId="0" fontId="2" fillId="0" borderId="0" xfId="0" applyFont="1" applyAlignment="1">
      <alignment horizontal="left" wrapText="1"/>
    </xf>
    <xf numFmtId="2" fontId="1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vertical="top" wrapText="1"/>
    </xf>
    <xf numFmtId="2" fontId="15" fillId="3" borderId="1" xfId="0" applyNumberFormat="1" applyFont="1" applyFill="1" applyBorder="1" applyAlignment="1">
      <alignment horizontal="left" vertical="top" wrapText="1"/>
    </xf>
    <xf numFmtId="0" fontId="0" fillId="0" borderId="0" xfId="0" applyBorder="1"/>
    <xf numFmtId="0" fontId="6" fillId="0" borderId="0" xfId="0" applyFont="1" applyBorder="1"/>
    <xf numFmtId="4" fontId="6" fillId="0" borderId="0" xfId="0" applyNumberFormat="1" applyFont="1" applyBorder="1"/>
    <xf numFmtId="0" fontId="27" fillId="0" borderId="0" xfId="0" applyFont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_&#1055;&#1088;&#1080;&#1083;&#1086;&#1078;&#1077;&#1085;&#1080;&#1103;%202,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нансирование"/>
      <sheetName val="Целевые показатели"/>
      <sheetName val="Целевые показатели_Стратегия"/>
      <sheetName val="Целевые показатели _Расчеты"/>
      <sheetName val="Лист3"/>
    </sheetNames>
    <sheetDataSet>
      <sheetData sheetId="0">
        <row r="219">
          <cell r="D219">
            <v>66957.299999999988</v>
          </cell>
          <cell r="E219">
            <v>229408.19999999998</v>
          </cell>
          <cell r="F219">
            <v>367508.46124999999</v>
          </cell>
          <cell r="G219">
            <v>1925516.2000000002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8"/>
  <sheetViews>
    <sheetView tabSelected="1" zoomScaleNormal="100" workbookViewId="0">
      <selection activeCell="A229" sqref="A229:H229"/>
    </sheetView>
  </sheetViews>
  <sheetFormatPr defaultRowHeight="14.4" x14ac:dyDescent="0.3"/>
  <cols>
    <col min="1" max="1" width="5.88671875" customWidth="1"/>
    <col min="2" max="2" width="42" customWidth="1"/>
    <col min="3" max="3" width="22.5546875" customWidth="1"/>
    <col min="4" max="4" width="16.33203125" customWidth="1"/>
    <col min="5" max="5" width="15.21875" customWidth="1"/>
    <col min="6" max="6" width="15.5546875" customWidth="1"/>
    <col min="7" max="7" width="17.44140625" customWidth="1"/>
    <col min="8" max="8" width="40.88671875" customWidth="1"/>
  </cols>
  <sheetData>
    <row r="1" spans="1:8" ht="57" x14ac:dyDescent="0.3">
      <c r="H1" s="83" t="s">
        <v>691</v>
      </c>
    </row>
    <row r="2" spans="1:8" ht="32.4" customHeight="1" x14ac:dyDescent="0.3">
      <c r="A2" s="171" t="s">
        <v>464</v>
      </c>
      <c r="B2" s="171"/>
      <c r="C2" s="171"/>
      <c r="D2" s="171"/>
      <c r="E2" s="171"/>
      <c r="F2" s="171"/>
      <c r="G2" s="171"/>
      <c r="H2" s="171"/>
    </row>
    <row r="3" spans="1:8" x14ac:dyDescent="0.3">
      <c r="A3" s="3"/>
      <c r="B3" s="3"/>
      <c r="C3" s="3"/>
      <c r="D3" s="3"/>
      <c r="E3" s="3"/>
      <c r="F3" s="3"/>
      <c r="G3" s="3"/>
      <c r="H3" s="4"/>
    </row>
    <row r="4" spans="1:8" ht="13.2" customHeight="1" x14ac:dyDescent="0.3">
      <c r="A4" s="172" t="s">
        <v>15</v>
      </c>
      <c r="B4" s="172" t="s">
        <v>496</v>
      </c>
      <c r="C4" s="172" t="s">
        <v>465</v>
      </c>
      <c r="D4" s="174"/>
      <c r="E4" s="174"/>
      <c r="F4" s="174"/>
      <c r="G4" s="174"/>
      <c r="H4" s="173" t="s">
        <v>471</v>
      </c>
    </row>
    <row r="5" spans="1:8" ht="66.599999999999994" customHeight="1" x14ac:dyDescent="0.3">
      <c r="A5" s="172"/>
      <c r="B5" s="172"/>
      <c r="C5" s="105" t="s">
        <v>470</v>
      </c>
      <c r="D5" s="104" t="s">
        <v>466</v>
      </c>
      <c r="E5" s="104" t="s">
        <v>467</v>
      </c>
      <c r="F5" s="104" t="s">
        <v>468</v>
      </c>
      <c r="G5" s="104" t="s">
        <v>469</v>
      </c>
      <c r="H5" s="173"/>
    </row>
    <row r="6" spans="1:8" ht="18.600000000000001" customHeight="1" x14ac:dyDescent="0.3">
      <c r="A6" s="161" t="s">
        <v>269</v>
      </c>
      <c r="B6" s="161"/>
      <c r="C6" s="161"/>
      <c r="D6" s="161"/>
      <c r="E6" s="161"/>
      <c r="F6" s="161"/>
      <c r="G6" s="161"/>
      <c r="H6" s="161"/>
    </row>
    <row r="7" spans="1:8" ht="15.6" customHeight="1" x14ac:dyDescent="0.3">
      <c r="A7" s="159" t="s">
        <v>274</v>
      </c>
      <c r="B7" s="159"/>
      <c r="C7" s="159"/>
      <c r="D7" s="159"/>
      <c r="E7" s="159"/>
      <c r="F7" s="159"/>
      <c r="G7" s="159"/>
      <c r="H7" s="159"/>
    </row>
    <row r="8" spans="1:8" ht="15.6" customHeight="1" x14ac:dyDescent="0.3">
      <c r="A8" s="159" t="s">
        <v>270</v>
      </c>
      <c r="B8" s="159"/>
      <c r="C8" s="159"/>
      <c r="D8" s="159"/>
      <c r="E8" s="159"/>
      <c r="F8" s="159"/>
      <c r="G8" s="159"/>
      <c r="H8" s="159"/>
    </row>
    <row r="9" spans="1:8" ht="17.399999999999999" customHeight="1" x14ac:dyDescent="0.3">
      <c r="A9" s="105" t="s">
        <v>271</v>
      </c>
      <c r="B9" s="178" t="s">
        <v>690</v>
      </c>
      <c r="C9" s="179"/>
      <c r="D9" s="179"/>
      <c r="E9" s="179"/>
      <c r="F9" s="179"/>
      <c r="G9" s="179"/>
      <c r="H9" s="180"/>
    </row>
    <row r="10" spans="1:8" ht="14.4" customHeight="1" x14ac:dyDescent="0.3">
      <c r="A10" s="105" t="s">
        <v>272</v>
      </c>
      <c r="B10" s="178" t="s">
        <v>690</v>
      </c>
      <c r="C10" s="179"/>
      <c r="D10" s="179"/>
      <c r="E10" s="179"/>
      <c r="F10" s="179"/>
      <c r="G10" s="179"/>
      <c r="H10" s="180"/>
    </row>
    <row r="11" spans="1:8" ht="14.4" customHeight="1" x14ac:dyDescent="0.3">
      <c r="A11" s="175" t="s">
        <v>273</v>
      </c>
      <c r="B11" s="176"/>
      <c r="C11" s="176"/>
      <c r="D11" s="176"/>
      <c r="E11" s="176"/>
      <c r="F11" s="176"/>
      <c r="G11" s="176"/>
      <c r="H11" s="177"/>
    </row>
    <row r="12" spans="1:8" ht="15" customHeight="1" x14ac:dyDescent="0.3">
      <c r="A12" s="105" t="s">
        <v>442</v>
      </c>
      <c r="B12" s="178" t="s">
        <v>690</v>
      </c>
      <c r="C12" s="179"/>
      <c r="D12" s="179"/>
      <c r="E12" s="179"/>
      <c r="F12" s="179"/>
      <c r="G12" s="179"/>
      <c r="H12" s="180"/>
    </row>
    <row r="13" spans="1:8" ht="45" customHeight="1" x14ac:dyDescent="0.3">
      <c r="A13" s="105" t="s">
        <v>443</v>
      </c>
      <c r="B13" s="41" t="s">
        <v>20</v>
      </c>
      <c r="C13" s="132">
        <f>SUM(D13,G13)</f>
        <v>816803.4</v>
      </c>
      <c r="D13" s="110">
        <v>0</v>
      </c>
      <c r="E13" s="110">
        <v>0</v>
      </c>
      <c r="F13" s="110">
        <v>0</v>
      </c>
      <c r="G13" s="111">
        <v>816803.4</v>
      </c>
      <c r="H13" s="41" t="s">
        <v>600</v>
      </c>
    </row>
    <row r="14" spans="1:8" ht="70.8" customHeight="1" x14ac:dyDescent="0.3">
      <c r="A14" s="105" t="s">
        <v>444</v>
      </c>
      <c r="B14" s="41" t="s">
        <v>441</v>
      </c>
      <c r="C14" s="109">
        <f>SUM(D14:G14)</f>
        <v>45707</v>
      </c>
      <c r="D14" s="110">
        <v>0</v>
      </c>
      <c r="E14" s="111">
        <v>45707</v>
      </c>
      <c r="F14" s="110">
        <v>0</v>
      </c>
      <c r="G14" s="110">
        <v>0</v>
      </c>
      <c r="H14" s="40" t="s">
        <v>597</v>
      </c>
    </row>
    <row r="15" spans="1:8" x14ac:dyDescent="0.3">
      <c r="A15" s="175" t="s">
        <v>448</v>
      </c>
      <c r="B15" s="176"/>
      <c r="C15" s="176"/>
      <c r="D15" s="176"/>
      <c r="E15" s="176"/>
      <c r="F15" s="176"/>
      <c r="G15" s="176"/>
      <c r="H15" s="177"/>
    </row>
    <row r="16" spans="1:8" ht="76.2" customHeight="1" x14ac:dyDescent="0.3">
      <c r="A16" s="105" t="s">
        <v>445</v>
      </c>
      <c r="B16" s="41" t="s">
        <v>19</v>
      </c>
      <c r="C16" s="109">
        <v>0</v>
      </c>
      <c r="D16" s="110">
        <v>0</v>
      </c>
      <c r="E16" s="110">
        <v>0</v>
      </c>
      <c r="F16" s="110">
        <v>0</v>
      </c>
      <c r="G16" s="110">
        <v>0</v>
      </c>
      <c r="H16" s="41"/>
    </row>
    <row r="17" spans="1:8" ht="33" customHeight="1" x14ac:dyDescent="0.3">
      <c r="A17" s="105" t="s">
        <v>446</v>
      </c>
      <c r="B17" s="41" t="s">
        <v>570</v>
      </c>
      <c r="C17" s="109">
        <v>0</v>
      </c>
      <c r="D17" s="110">
        <v>0</v>
      </c>
      <c r="E17" s="110">
        <v>0</v>
      </c>
      <c r="F17" s="110">
        <v>0</v>
      </c>
      <c r="G17" s="110">
        <v>0</v>
      </c>
      <c r="H17" s="41"/>
    </row>
    <row r="18" spans="1:8" x14ac:dyDescent="0.3">
      <c r="A18" s="159" t="s">
        <v>275</v>
      </c>
      <c r="B18" s="159"/>
      <c r="C18" s="159"/>
      <c r="D18" s="159"/>
      <c r="E18" s="159"/>
      <c r="F18" s="159"/>
      <c r="G18" s="159"/>
      <c r="H18" s="159"/>
    </row>
    <row r="19" spans="1:8" x14ac:dyDescent="0.3">
      <c r="A19" s="160" t="s">
        <v>276</v>
      </c>
      <c r="B19" s="160"/>
      <c r="C19" s="160"/>
      <c r="D19" s="160"/>
      <c r="E19" s="160"/>
      <c r="F19" s="160"/>
      <c r="G19" s="160"/>
      <c r="H19" s="160"/>
    </row>
    <row r="20" spans="1:8" ht="31.2" customHeight="1" x14ac:dyDescent="0.3">
      <c r="A20" s="105" t="s">
        <v>277</v>
      </c>
      <c r="B20" s="41" t="s">
        <v>48</v>
      </c>
      <c r="C20" s="109">
        <v>0</v>
      </c>
      <c r="D20" s="110">
        <v>0</v>
      </c>
      <c r="E20" s="110">
        <v>0</v>
      </c>
      <c r="F20" s="110">
        <v>0</v>
      </c>
      <c r="G20" s="110">
        <v>0</v>
      </c>
      <c r="H20" s="98"/>
    </row>
    <row r="21" spans="1:8" ht="179.4" customHeight="1" x14ac:dyDescent="0.3">
      <c r="A21" s="105" t="s">
        <v>278</v>
      </c>
      <c r="B21" s="41" t="s">
        <v>40</v>
      </c>
      <c r="C21" s="109">
        <f>SUM(D21:G21)</f>
        <v>24085.1</v>
      </c>
      <c r="D21" s="111">
        <v>0</v>
      </c>
      <c r="E21" s="112">
        <v>2441.5</v>
      </c>
      <c r="F21" s="111">
        <v>600</v>
      </c>
      <c r="G21" s="112">
        <v>21043.599999999999</v>
      </c>
      <c r="H21" s="41" t="s">
        <v>627</v>
      </c>
    </row>
    <row r="22" spans="1:8" ht="70.8" customHeight="1" x14ac:dyDescent="0.3">
      <c r="A22" s="105" t="s">
        <v>279</v>
      </c>
      <c r="B22" s="41" t="s">
        <v>30</v>
      </c>
      <c r="C22" s="109">
        <v>0</v>
      </c>
      <c r="D22" s="110">
        <v>0</v>
      </c>
      <c r="E22" s="110">
        <v>0</v>
      </c>
      <c r="F22" s="110">
        <v>0</v>
      </c>
      <c r="G22" s="110">
        <v>0</v>
      </c>
      <c r="H22" s="37"/>
    </row>
    <row r="23" spans="1:8" x14ac:dyDescent="0.3">
      <c r="A23" s="155" t="s">
        <v>280</v>
      </c>
      <c r="B23" s="156"/>
      <c r="C23" s="156"/>
      <c r="D23" s="156"/>
      <c r="E23" s="156"/>
      <c r="F23" s="156"/>
      <c r="G23" s="156"/>
      <c r="H23" s="157"/>
    </row>
    <row r="24" spans="1:8" ht="27.6" customHeight="1" x14ac:dyDescent="0.3">
      <c r="A24" s="105" t="s">
        <v>281</v>
      </c>
      <c r="B24" s="41" t="s">
        <v>49</v>
      </c>
      <c r="C24" s="109">
        <v>0</v>
      </c>
      <c r="D24" s="110">
        <v>0</v>
      </c>
      <c r="E24" s="110">
        <v>0</v>
      </c>
      <c r="F24" s="110">
        <v>0</v>
      </c>
      <c r="G24" s="110">
        <v>0</v>
      </c>
      <c r="H24" s="37"/>
    </row>
    <row r="25" spans="1:8" x14ac:dyDescent="0.3">
      <c r="A25" s="155" t="s">
        <v>282</v>
      </c>
      <c r="B25" s="156"/>
      <c r="C25" s="156"/>
      <c r="D25" s="156"/>
      <c r="E25" s="156"/>
      <c r="F25" s="156"/>
      <c r="G25" s="156"/>
      <c r="H25" s="157"/>
    </row>
    <row r="26" spans="1:8" ht="44.4" customHeight="1" x14ac:dyDescent="0.3">
      <c r="A26" s="105" t="s">
        <v>283</v>
      </c>
      <c r="B26" s="41" t="s">
        <v>90</v>
      </c>
      <c r="C26" s="109">
        <v>0</v>
      </c>
      <c r="D26" s="110">
        <v>0</v>
      </c>
      <c r="E26" s="110">
        <v>0</v>
      </c>
      <c r="F26" s="110">
        <v>0</v>
      </c>
      <c r="G26" s="110">
        <v>0</v>
      </c>
      <c r="H26" s="37"/>
    </row>
    <row r="27" spans="1:8" x14ac:dyDescent="0.3">
      <c r="A27" s="159" t="s">
        <v>9</v>
      </c>
      <c r="B27" s="159"/>
      <c r="C27" s="159"/>
      <c r="D27" s="159"/>
      <c r="E27" s="159"/>
      <c r="F27" s="159"/>
      <c r="G27" s="159"/>
      <c r="H27" s="159"/>
    </row>
    <row r="28" spans="1:8" x14ac:dyDescent="0.3">
      <c r="A28" s="161" t="s">
        <v>284</v>
      </c>
      <c r="B28" s="161"/>
      <c r="C28" s="161"/>
      <c r="D28" s="161"/>
      <c r="E28" s="161"/>
      <c r="F28" s="161"/>
      <c r="G28" s="161"/>
      <c r="H28" s="161"/>
    </row>
    <row r="29" spans="1:8" ht="90.6" customHeight="1" x14ac:dyDescent="0.3">
      <c r="A29" s="105" t="s">
        <v>285</v>
      </c>
      <c r="B29" s="41" t="s">
        <v>38</v>
      </c>
      <c r="C29" s="109">
        <f>SUM(D29:G29)</f>
        <v>14</v>
      </c>
      <c r="D29" s="111">
        <v>0</v>
      </c>
      <c r="E29" s="111">
        <v>14</v>
      </c>
      <c r="F29" s="111">
        <v>0</v>
      </c>
      <c r="G29" s="111">
        <v>0</v>
      </c>
      <c r="H29" s="40" t="s">
        <v>472</v>
      </c>
    </row>
    <row r="30" spans="1:8" ht="71.400000000000006" customHeight="1" x14ac:dyDescent="0.3">
      <c r="A30" s="105" t="s">
        <v>286</v>
      </c>
      <c r="B30" s="41" t="s">
        <v>93</v>
      </c>
      <c r="C30" s="109">
        <f>SUM(D30:G30)</f>
        <v>3074.8</v>
      </c>
      <c r="D30" s="111">
        <v>0</v>
      </c>
      <c r="E30" s="111">
        <v>218.4</v>
      </c>
      <c r="F30" s="111">
        <v>0</v>
      </c>
      <c r="G30" s="111">
        <v>2856.4</v>
      </c>
      <c r="H30" s="40" t="s">
        <v>626</v>
      </c>
    </row>
    <row r="31" spans="1:8" ht="72" customHeight="1" x14ac:dyDescent="0.3">
      <c r="A31" s="105" t="s">
        <v>287</v>
      </c>
      <c r="B31" s="41" t="s">
        <v>10</v>
      </c>
      <c r="C31" s="109">
        <f>SUM(D31:G31)</f>
        <v>1103.8</v>
      </c>
      <c r="D31" s="111">
        <v>0</v>
      </c>
      <c r="E31" s="111">
        <v>1103.8</v>
      </c>
      <c r="F31" s="111">
        <v>0</v>
      </c>
      <c r="G31" s="111">
        <v>0</v>
      </c>
      <c r="H31" s="40" t="s">
        <v>472</v>
      </c>
    </row>
    <row r="32" spans="1:8" ht="71.400000000000006" customHeight="1" x14ac:dyDescent="0.3">
      <c r="A32" s="105" t="s">
        <v>288</v>
      </c>
      <c r="B32" s="41" t="s">
        <v>0</v>
      </c>
      <c r="C32" s="109">
        <f>SUM(D32:G32)</f>
        <v>1948.5</v>
      </c>
      <c r="D32" s="111">
        <v>0</v>
      </c>
      <c r="E32" s="111">
        <v>586.5</v>
      </c>
      <c r="F32" s="111">
        <v>0</v>
      </c>
      <c r="G32" s="111">
        <v>1362</v>
      </c>
      <c r="H32" s="40" t="s">
        <v>626</v>
      </c>
    </row>
    <row r="33" spans="1:8" x14ac:dyDescent="0.3">
      <c r="A33" s="155" t="s">
        <v>447</v>
      </c>
      <c r="B33" s="156"/>
      <c r="C33" s="156"/>
      <c r="D33" s="156"/>
      <c r="E33" s="156"/>
      <c r="F33" s="156"/>
      <c r="G33" s="156"/>
      <c r="H33" s="157"/>
    </row>
    <row r="34" spans="1:8" ht="40.799999999999997" customHeight="1" x14ac:dyDescent="0.3">
      <c r="A34" s="105" t="s">
        <v>289</v>
      </c>
      <c r="B34" s="41" t="s">
        <v>11</v>
      </c>
      <c r="C34" s="109">
        <f>SUM(D34:G34)</f>
        <v>2130.3000000000002</v>
      </c>
      <c r="D34" s="111">
        <v>0</v>
      </c>
      <c r="E34" s="111">
        <v>2130.3000000000002</v>
      </c>
      <c r="F34" s="111">
        <v>0</v>
      </c>
      <c r="G34" s="111">
        <v>0</v>
      </c>
      <c r="H34" s="40" t="s">
        <v>472</v>
      </c>
    </row>
    <row r="35" spans="1:8" ht="71.400000000000006" customHeight="1" x14ac:dyDescent="0.3">
      <c r="A35" s="105" t="s">
        <v>290</v>
      </c>
      <c r="B35" s="41" t="s">
        <v>12</v>
      </c>
      <c r="C35" s="109">
        <f>SUM(D35:G35)</f>
        <v>102.1</v>
      </c>
      <c r="D35" s="111">
        <v>0</v>
      </c>
      <c r="E35" s="111">
        <v>102.1</v>
      </c>
      <c r="F35" s="111">
        <v>0</v>
      </c>
      <c r="G35" s="111">
        <v>0</v>
      </c>
      <c r="H35" s="40" t="s">
        <v>472</v>
      </c>
    </row>
    <row r="36" spans="1:8" ht="56.4" customHeight="1" x14ac:dyDescent="0.3">
      <c r="A36" s="105" t="s">
        <v>291</v>
      </c>
      <c r="B36" s="41" t="s">
        <v>16</v>
      </c>
      <c r="C36" s="109">
        <f>SUM(D36:G36)</f>
        <v>10548.900000000001</v>
      </c>
      <c r="D36" s="111">
        <v>467.9</v>
      </c>
      <c r="E36" s="111">
        <v>7975.7</v>
      </c>
      <c r="F36" s="111">
        <v>0</v>
      </c>
      <c r="G36" s="111">
        <v>2105.3000000000002</v>
      </c>
      <c r="H36" s="40" t="s">
        <v>625</v>
      </c>
    </row>
    <row r="37" spans="1:8" x14ac:dyDescent="0.3">
      <c r="A37" s="158" t="s">
        <v>292</v>
      </c>
      <c r="B37" s="158"/>
      <c r="C37" s="158"/>
      <c r="D37" s="158"/>
      <c r="E37" s="158"/>
      <c r="F37" s="158"/>
      <c r="G37" s="158"/>
      <c r="H37" s="158"/>
    </row>
    <row r="38" spans="1:8" ht="157.19999999999999" customHeight="1" x14ac:dyDescent="0.3">
      <c r="A38" s="105" t="s">
        <v>293</v>
      </c>
      <c r="B38" s="41" t="s">
        <v>41</v>
      </c>
      <c r="C38" s="109">
        <f>SUM(D38:G38)</f>
        <v>245</v>
      </c>
      <c r="D38" s="111">
        <v>0</v>
      </c>
      <c r="E38" s="111">
        <v>245</v>
      </c>
      <c r="F38" s="111">
        <v>0</v>
      </c>
      <c r="G38" s="111">
        <v>0</v>
      </c>
      <c r="H38" s="70" t="s">
        <v>598</v>
      </c>
    </row>
    <row r="39" spans="1:8" ht="29.4" customHeight="1" x14ac:dyDescent="0.3">
      <c r="A39" s="10" t="s">
        <v>294</v>
      </c>
      <c r="B39" s="41" t="s">
        <v>94</v>
      </c>
      <c r="C39" s="165" t="s">
        <v>690</v>
      </c>
      <c r="D39" s="166"/>
      <c r="E39" s="166"/>
      <c r="F39" s="166"/>
      <c r="G39" s="166"/>
      <c r="H39" s="167"/>
    </row>
    <row r="40" spans="1:8" ht="41.4" customHeight="1" x14ac:dyDescent="0.3">
      <c r="A40" s="10" t="s">
        <v>497</v>
      </c>
      <c r="B40" s="40" t="s">
        <v>474</v>
      </c>
      <c r="C40" s="113">
        <f>SUM(D40:G40)</f>
        <v>325</v>
      </c>
      <c r="D40" s="112">
        <v>0</v>
      </c>
      <c r="E40" s="112">
        <v>0</v>
      </c>
      <c r="F40" s="112">
        <v>325</v>
      </c>
      <c r="G40" s="112">
        <v>0</v>
      </c>
      <c r="H40" s="39" t="s">
        <v>573</v>
      </c>
    </row>
    <row r="41" spans="1:8" ht="45" customHeight="1" x14ac:dyDescent="0.3">
      <c r="A41" s="10" t="s">
        <v>498</v>
      </c>
      <c r="B41" s="71" t="s">
        <v>495</v>
      </c>
      <c r="C41" s="109">
        <f>SUM(D41:G41)</f>
        <v>234.4</v>
      </c>
      <c r="D41" s="111">
        <v>0</v>
      </c>
      <c r="E41" s="112">
        <v>234.4</v>
      </c>
      <c r="F41" s="111">
        <v>0</v>
      </c>
      <c r="G41" s="111">
        <v>0</v>
      </c>
      <c r="H41" s="70" t="s">
        <v>599</v>
      </c>
    </row>
    <row r="42" spans="1:8" ht="19.8" customHeight="1" x14ac:dyDescent="0.3">
      <c r="A42" s="10" t="s">
        <v>499</v>
      </c>
      <c r="B42" s="162" t="s">
        <v>690</v>
      </c>
      <c r="C42" s="163"/>
      <c r="D42" s="163"/>
      <c r="E42" s="163"/>
      <c r="F42" s="163"/>
      <c r="G42" s="163"/>
      <c r="H42" s="164"/>
    </row>
    <row r="43" spans="1:8" ht="30.6" customHeight="1" x14ac:dyDescent="0.3">
      <c r="A43" s="10" t="s">
        <v>500</v>
      </c>
      <c r="B43" s="40" t="s">
        <v>632</v>
      </c>
      <c r="C43" s="109">
        <f>SUM(D43:G43)</f>
        <v>4558.2</v>
      </c>
      <c r="D43" s="111">
        <v>0</v>
      </c>
      <c r="E43" s="111">
        <v>0</v>
      </c>
      <c r="F43" s="111">
        <v>0</v>
      </c>
      <c r="G43" s="111">
        <v>4558.2</v>
      </c>
      <c r="H43" s="39" t="s">
        <v>601</v>
      </c>
    </row>
    <row r="44" spans="1:8" ht="82.8" x14ac:dyDescent="0.3">
      <c r="A44" s="10" t="s">
        <v>561</v>
      </c>
      <c r="B44" s="40" t="s">
        <v>562</v>
      </c>
      <c r="C44" s="109">
        <f>SUM(D44:G44)</f>
        <v>492</v>
      </c>
      <c r="D44" s="111">
        <v>0</v>
      </c>
      <c r="E44" s="111">
        <v>0</v>
      </c>
      <c r="F44" s="111">
        <v>383.5</v>
      </c>
      <c r="G44" s="112">
        <v>108.5</v>
      </c>
      <c r="H44" s="41" t="s">
        <v>624</v>
      </c>
    </row>
    <row r="45" spans="1:8" ht="41.4" x14ac:dyDescent="0.3">
      <c r="A45" s="10" t="s">
        <v>566</v>
      </c>
      <c r="B45" s="40" t="s">
        <v>567</v>
      </c>
      <c r="C45" s="109">
        <v>125.7</v>
      </c>
      <c r="D45" s="111">
        <v>0</v>
      </c>
      <c r="E45" s="111">
        <v>0</v>
      </c>
      <c r="F45" s="110">
        <v>125.7</v>
      </c>
      <c r="G45" s="111">
        <v>0</v>
      </c>
      <c r="H45" s="41" t="s">
        <v>513</v>
      </c>
    </row>
    <row r="46" spans="1:8" x14ac:dyDescent="0.3">
      <c r="A46" s="181" t="s">
        <v>295</v>
      </c>
      <c r="B46" s="181"/>
      <c r="C46" s="181"/>
      <c r="D46" s="181"/>
      <c r="E46" s="181"/>
      <c r="F46" s="181"/>
      <c r="G46" s="181"/>
      <c r="H46" s="181"/>
    </row>
    <row r="47" spans="1:8" x14ac:dyDescent="0.3">
      <c r="A47" s="154" t="s">
        <v>449</v>
      </c>
      <c r="B47" s="154"/>
      <c r="C47" s="154"/>
      <c r="D47" s="154"/>
      <c r="E47" s="154"/>
      <c r="F47" s="154"/>
      <c r="G47" s="154"/>
      <c r="H47" s="154"/>
    </row>
    <row r="48" spans="1:8" x14ac:dyDescent="0.3">
      <c r="A48" s="154" t="s">
        <v>296</v>
      </c>
      <c r="B48" s="154"/>
      <c r="C48" s="154"/>
      <c r="D48" s="154"/>
      <c r="E48" s="154"/>
      <c r="F48" s="154"/>
      <c r="G48" s="154"/>
      <c r="H48" s="154"/>
    </row>
    <row r="49" spans="1:8" ht="43.8" customHeight="1" x14ac:dyDescent="0.3">
      <c r="A49" s="105" t="s">
        <v>297</v>
      </c>
      <c r="B49" s="41" t="s">
        <v>475</v>
      </c>
      <c r="C49" s="109">
        <f>SUM(D49:G49)</f>
        <v>125.8</v>
      </c>
      <c r="D49" s="110">
        <v>0</v>
      </c>
      <c r="E49" s="110">
        <v>125.8</v>
      </c>
      <c r="F49" s="110">
        <v>0</v>
      </c>
      <c r="G49" s="110">
        <v>0</v>
      </c>
      <c r="H49" s="70" t="s">
        <v>598</v>
      </c>
    </row>
    <row r="50" spans="1:8" ht="29.4" customHeight="1" x14ac:dyDescent="0.3">
      <c r="A50" s="105" t="s">
        <v>298</v>
      </c>
      <c r="B50" s="41" t="s">
        <v>74</v>
      </c>
      <c r="C50" s="109">
        <v>0</v>
      </c>
      <c r="D50" s="110">
        <v>0</v>
      </c>
      <c r="E50" s="110">
        <v>0</v>
      </c>
      <c r="F50" s="110">
        <v>0</v>
      </c>
      <c r="G50" s="110">
        <v>0</v>
      </c>
      <c r="H50" s="5"/>
    </row>
    <row r="51" spans="1:8" ht="27" customHeight="1" x14ac:dyDescent="0.3">
      <c r="A51" s="105" t="s">
        <v>299</v>
      </c>
      <c r="B51" s="41" t="s">
        <v>75</v>
      </c>
      <c r="C51" s="109">
        <v>0</v>
      </c>
      <c r="D51" s="110">
        <v>0</v>
      </c>
      <c r="E51" s="110">
        <v>0</v>
      </c>
      <c r="F51" s="110">
        <v>0</v>
      </c>
      <c r="G51" s="110">
        <v>0</v>
      </c>
      <c r="H51" s="5"/>
    </row>
    <row r="52" spans="1:8" x14ac:dyDescent="0.3">
      <c r="A52" s="155" t="s">
        <v>300</v>
      </c>
      <c r="B52" s="156"/>
      <c r="C52" s="156"/>
      <c r="D52" s="156"/>
      <c r="E52" s="156"/>
      <c r="F52" s="156"/>
      <c r="G52" s="156"/>
      <c r="H52" s="157"/>
    </row>
    <row r="53" spans="1:8" ht="83.4" customHeight="1" x14ac:dyDescent="0.3">
      <c r="A53" s="105" t="s">
        <v>301</v>
      </c>
      <c r="B53" s="41" t="s">
        <v>76</v>
      </c>
      <c r="C53" s="109">
        <f>SUM(D53:G53)</f>
        <v>33564</v>
      </c>
      <c r="D53" s="111">
        <v>0</v>
      </c>
      <c r="E53" s="111">
        <v>20141</v>
      </c>
      <c r="F53" s="111">
        <v>13423</v>
      </c>
      <c r="G53" s="111">
        <v>0</v>
      </c>
      <c r="H53" s="41" t="s">
        <v>623</v>
      </c>
    </row>
    <row r="54" spans="1:8" ht="87" customHeight="1" x14ac:dyDescent="0.3">
      <c r="A54" s="105" t="s">
        <v>302</v>
      </c>
      <c r="B54" s="41" t="s">
        <v>1</v>
      </c>
      <c r="C54" s="109">
        <f>SUM(D54:G54)</f>
        <v>771</v>
      </c>
      <c r="D54" s="111">
        <v>0</v>
      </c>
      <c r="E54" s="111">
        <v>741</v>
      </c>
      <c r="F54" s="111">
        <v>30</v>
      </c>
      <c r="G54" s="111">
        <v>0</v>
      </c>
      <c r="H54" s="41" t="s">
        <v>680</v>
      </c>
    </row>
    <row r="55" spans="1:8" x14ac:dyDescent="0.3">
      <c r="A55" s="155" t="s">
        <v>303</v>
      </c>
      <c r="B55" s="156"/>
      <c r="C55" s="156"/>
      <c r="D55" s="156"/>
      <c r="E55" s="156"/>
      <c r="F55" s="156"/>
      <c r="G55" s="156"/>
      <c r="H55" s="157"/>
    </row>
    <row r="56" spans="1:8" ht="82.2" customHeight="1" x14ac:dyDescent="0.3">
      <c r="A56" s="105" t="s">
        <v>304</v>
      </c>
      <c r="B56" s="41" t="s">
        <v>77</v>
      </c>
      <c r="C56" s="109">
        <f>SUM(D56:G56)</f>
        <v>402</v>
      </c>
      <c r="D56" s="111">
        <v>0</v>
      </c>
      <c r="E56" s="111">
        <v>400</v>
      </c>
      <c r="F56" s="111">
        <v>2</v>
      </c>
      <c r="G56" s="111">
        <v>0</v>
      </c>
      <c r="H56" s="41" t="s">
        <v>623</v>
      </c>
    </row>
    <row r="57" spans="1:8" ht="70.8" customHeight="1" x14ac:dyDescent="0.3">
      <c r="A57" s="105" t="s">
        <v>305</v>
      </c>
      <c r="B57" s="41" t="s">
        <v>78</v>
      </c>
      <c r="C57" s="109">
        <f>SUM(D57:G57)</f>
        <v>700</v>
      </c>
      <c r="D57" s="111">
        <v>0</v>
      </c>
      <c r="E57" s="111">
        <v>0</v>
      </c>
      <c r="F57" s="111">
        <v>604</v>
      </c>
      <c r="G57" s="133">
        <v>96</v>
      </c>
      <c r="H57" s="39" t="s">
        <v>622</v>
      </c>
    </row>
    <row r="58" spans="1:8" x14ac:dyDescent="0.3">
      <c r="A58" s="155" t="s">
        <v>306</v>
      </c>
      <c r="B58" s="156"/>
      <c r="C58" s="156"/>
      <c r="D58" s="156"/>
      <c r="E58" s="156"/>
      <c r="F58" s="156"/>
      <c r="G58" s="156"/>
      <c r="H58" s="157"/>
    </row>
    <row r="59" spans="1:8" ht="31.8" customHeight="1" x14ac:dyDescent="0.3">
      <c r="A59" s="105" t="s">
        <v>307</v>
      </c>
      <c r="B59" s="41" t="s">
        <v>79</v>
      </c>
      <c r="C59" s="109">
        <f>SUM(D59:G59)</f>
        <v>2360</v>
      </c>
      <c r="D59" s="111">
        <v>0</v>
      </c>
      <c r="E59" s="111">
        <v>0</v>
      </c>
      <c r="F59" s="111">
        <v>0</v>
      </c>
      <c r="G59" s="133">
        <v>2360</v>
      </c>
      <c r="H59" s="134" t="s">
        <v>695</v>
      </c>
    </row>
    <row r="60" spans="1:8" ht="30.6" customHeight="1" x14ac:dyDescent="0.3">
      <c r="A60" s="105" t="s">
        <v>308</v>
      </c>
      <c r="B60" s="41" t="s">
        <v>80</v>
      </c>
      <c r="C60" s="135">
        <v>0</v>
      </c>
      <c r="D60" s="111">
        <v>0</v>
      </c>
      <c r="E60" s="111">
        <v>0</v>
      </c>
      <c r="F60" s="111">
        <v>0</v>
      </c>
      <c r="G60" s="111">
        <v>0</v>
      </c>
      <c r="H60" s="5"/>
    </row>
    <row r="61" spans="1:8" ht="100.2" customHeight="1" x14ac:dyDescent="0.3">
      <c r="A61" s="105" t="s">
        <v>309</v>
      </c>
      <c r="B61" s="41" t="s">
        <v>81</v>
      </c>
      <c r="C61" s="109">
        <f>SUM(C62:C63)</f>
        <v>4834.3</v>
      </c>
      <c r="D61" s="111">
        <v>0</v>
      </c>
      <c r="E61" s="111">
        <v>4796</v>
      </c>
      <c r="F61" s="111">
        <v>0</v>
      </c>
      <c r="G61" s="111">
        <f>G63</f>
        <v>38.299999999999997</v>
      </c>
      <c r="H61" s="41" t="s">
        <v>641</v>
      </c>
    </row>
    <row r="62" spans="1:8" ht="43.2" customHeight="1" x14ac:dyDescent="0.3">
      <c r="A62" s="105" t="s">
        <v>642</v>
      </c>
      <c r="B62" s="40" t="s">
        <v>474</v>
      </c>
      <c r="C62" s="109">
        <f>SUM(D62:G62)</f>
        <v>4796</v>
      </c>
      <c r="D62" s="111">
        <v>0</v>
      </c>
      <c r="E62" s="111">
        <v>4796</v>
      </c>
      <c r="F62" s="111">
        <v>0</v>
      </c>
      <c r="G62" s="111">
        <v>0</v>
      </c>
      <c r="H62" s="41" t="s">
        <v>512</v>
      </c>
    </row>
    <row r="63" spans="1:8" ht="60" customHeight="1" x14ac:dyDescent="0.3">
      <c r="A63" s="105" t="s">
        <v>643</v>
      </c>
      <c r="B63" s="71" t="s">
        <v>495</v>
      </c>
      <c r="C63" s="109">
        <f>SUM(D63:G63)</f>
        <v>38.299999999999997</v>
      </c>
      <c r="D63" s="111">
        <v>0</v>
      </c>
      <c r="E63" s="111">
        <v>0</v>
      </c>
      <c r="F63" s="111">
        <v>0</v>
      </c>
      <c r="G63" s="111">
        <v>38.299999999999997</v>
      </c>
      <c r="H63" s="41" t="s">
        <v>640</v>
      </c>
    </row>
    <row r="64" spans="1:8" x14ac:dyDescent="0.3">
      <c r="A64" s="155" t="s">
        <v>310</v>
      </c>
      <c r="B64" s="156"/>
      <c r="C64" s="156"/>
      <c r="D64" s="156"/>
      <c r="E64" s="156"/>
      <c r="F64" s="156"/>
      <c r="G64" s="156"/>
      <c r="H64" s="157"/>
    </row>
    <row r="65" spans="1:8" ht="30.6" customHeight="1" x14ac:dyDescent="0.3">
      <c r="A65" s="105" t="s">
        <v>311</v>
      </c>
      <c r="B65" s="41" t="s">
        <v>476</v>
      </c>
      <c r="C65" s="136">
        <v>0</v>
      </c>
      <c r="D65" s="111">
        <v>0</v>
      </c>
      <c r="E65" s="111">
        <v>0</v>
      </c>
      <c r="F65" s="111">
        <v>0</v>
      </c>
      <c r="G65" s="111">
        <v>0</v>
      </c>
      <c r="H65" s="5"/>
    </row>
    <row r="66" spans="1:8" ht="225" customHeight="1" x14ac:dyDescent="0.3">
      <c r="A66" s="105" t="s">
        <v>312</v>
      </c>
      <c r="B66" s="41" t="s">
        <v>95</v>
      </c>
      <c r="C66" s="109">
        <f>SUM(C67:C68)</f>
        <v>13255.9</v>
      </c>
      <c r="D66" s="111">
        <v>0</v>
      </c>
      <c r="E66" s="111">
        <v>3667</v>
      </c>
      <c r="F66" s="111">
        <v>9353</v>
      </c>
      <c r="G66" s="111">
        <f>G68</f>
        <v>235.9</v>
      </c>
      <c r="H66" s="9" t="s">
        <v>646</v>
      </c>
    </row>
    <row r="67" spans="1:8" ht="174" customHeight="1" x14ac:dyDescent="0.3">
      <c r="A67" s="105" t="s">
        <v>644</v>
      </c>
      <c r="B67" s="40" t="s">
        <v>474</v>
      </c>
      <c r="C67" s="109">
        <f>SUM(D67:G67)</f>
        <v>13020</v>
      </c>
      <c r="D67" s="111">
        <v>0</v>
      </c>
      <c r="E67" s="111">
        <v>3667</v>
      </c>
      <c r="F67" s="111">
        <v>9353</v>
      </c>
      <c r="G67" s="111">
        <v>0</v>
      </c>
      <c r="H67" s="9" t="s">
        <v>621</v>
      </c>
    </row>
    <row r="68" spans="1:8" ht="60.6" customHeight="1" x14ac:dyDescent="0.3">
      <c r="A68" s="105" t="s">
        <v>645</v>
      </c>
      <c r="B68" s="71" t="s">
        <v>495</v>
      </c>
      <c r="C68" s="109">
        <f>SUM(D68:G68)</f>
        <v>235.9</v>
      </c>
      <c r="D68" s="111">
        <v>0</v>
      </c>
      <c r="E68" s="111">
        <v>0</v>
      </c>
      <c r="F68" s="111">
        <v>0</v>
      </c>
      <c r="G68" s="111">
        <v>235.9</v>
      </c>
      <c r="H68" s="41" t="s">
        <v>640</v>
      </c>
    </row>
    <row r="69" spans="1:8" ht="195" customHeight="1" x14ac:dyDescent="0.3">
      <c r="A69" s="10" t="s">
        <v>313</v>
      </c>
      <c r="B69" s="41" t="s">
        <v>82</v>
      </c>
      <c r="C69" s="109">
        <f>C70+C71</f>
        <v>6557.8</v>
      </c>
      <c r="D69" s="110">
        <f>D70+D71</f>
        <v>0</v>
      </c>
      <c r="E69" s="110">
        <f>E70+E71</f>
        <v>1327.2</v>
      </c>
      <c r="F69" s="110">
        <f>F70+F71</f>
        <v>2404</v>
      </c>
      <c r="G69" s="137">
        <f>G70+G71</f>
        <v>2826.6</v>
      </c>
      <c r="H69" s="41" t="s">
        <v>648</v>
      </c>
    </row>
    <row r="70" spans="1:8" ht="110.4" x14ac:dyDescent="0.3">
      <c r="A70" s="10" t="s">
        <v>633</v>
      </c>
      <c r="B70" s="40" t="s">
        <v>474</v>
      </c>
      <c r="C70" s="109">
        <f>SUM(D70:G70)</f>
        <v>4404</v>
      </c>
      <c r="D70" s="111">
        <v>0</v>
      </c>
      <c r="E70" s="111">
        <v>0</v>
      </c>
      <c r="F70" s="111">
        <v>2404</v>
      </c>
      <c r="G70" s="112">
        <v>2000</v>
      </c>
      <c r="H70" s="41" t="s">
        <v>631</v>
      </c>
    </row>
    <row r="71" spans="1:8" ht="96.6" x14ac:dyDescent="0.3">
      <c r="A71" s="10" t="s">
        <v>634</v>
      </c>
      <c r="B71" s="71" t="s">
        <v>495</v>
      </c>
      <c r="C71" s="109">
        <f>SUM(D71:G71)</f>
        <v>2153.8000000000002</v>
      </c>
      <c r="D71" s="111">
        <v>0</v>
      </c>
      <c r="E71" s="112">
        <v>1327.2</v>
      </c>
      <c r="F71" s="111">
        <v>0</v>
      </c>
      <c r="G71" s="111">
        <v>826.6</v>
      </c>
      <c r="H71" s="70" t="s">
        <v>647</v>
      </c>
    </row>
    <row r="72" spans="1:8" x14ac:dyDescent="0.3">
      <c r="A72" s="159" t="s">
        <v>314</v>
      </c>
      <c r="B72" s="159"/>
      <c r="C72" s="159"/>
      <c r="D72" s="159"/>
      <c r="E72" s="159"/>
      <c r="F72" s="159"/>
      <c r="G72" s="159"/>
      <c r="H72" s="159"/>
    </row>
    <row r="73" spans="1:8" x14ac:dyDescent="0.3">
      <c r="A73" s="159" t="s">
        <v>13</v>
      </c>
      <c r="B73" s="159"/>
      <c r="C73" s="159"/>
      <c r="D73" s="159"/>
      <c r="E73" s="159"/>
      <c r="F73" s="159"/>
      <c r="G73" s="159"/>
      <c r="H73" s="159"/>
    </row>
    <row r="74" spans="1:8" ht="55.8" customHeight="1" x14ac:dyDescent="0.3">
      <c r="A74" s="34" t="s">
        <v>315</v>
      </c>
      <c r="B74" s="41" t="s">
        <v>477</v>
      </c>
      <c r="C74" s="136">
        <v>0</v>
      </c>
      <c r="D74" s="111">
        <v>0</v>
      </c>
      <c r="E74" s="111">
        <v>0</v>
      </c>
      <c r="F74" s="111">
        <v>0</v>
      </c>
      <c r="G74" s="111">
        <v>0</v>
      </c>
      <c r="H74" s="5"/>
    </row>
    <row r="75" spans="1:8" x14ac:dyDescent="0.3">
      <c r="A75" s="175" t="s">
        <v>316</v>
      </c>
      <c r="B75" s="176"/>
      <c r="C75" s="176"/>
      <c r="D75" s="176"/>
      <c r="E75" s="176"/>
      <c r="F75" s="176"/>
      <c r="G75" s="176"/>
      <c r="H75" s="177"/>
    </row>
    <row r="76" spans="1:8" ht="109.8" customHeight="1" x14ac:dyDescent="0.3">
      <c r="A76" s="105" t="s">
        <v>317</v>
      </c>
      <c r="B76" s="41" t="s">
        <v>42</v>
      </c>
      <c r="C76" s="109">
        <f>SUM(D76:G76)</f>
        <v>11351.6</v>
      </c>
      <c r="D76" s="111">
        <v>10812.4</v>
      </c>
      <c r="E76" s="111">
        <v>0</v>
      </c>
      <c r="F76" s="111">
        <v>0</v>
      </c>
      <c r="G76" s="112">
        <v>539.20000000000005</v>
      </c>
      <c r="H76" s="41" t="s">
        <v>639</v>
      </c>
    </row>
    <row r="77" spans="1:8" ht="71.400000000000006" customHeight="1" x14ac:dyDescent="0.3">
      <c r="A77" s="105" t="s">
        <v>318</v>
      </c>
      <c r="B77" s="41" t="s">
        <v>110</v>
      </c>
      <c r="C77" s="109">
        <f>SUM(D77:G77)</f>
        <v>936</v>
      </c>
      <c r="D77" s="111">
        <v>0</v>
      </c>
      <c r="E77" s="111">
        <v>936</v>
      </c>
      <c r="F77" s="111">
        <v>0</v>
      </c>
      <c r="G77" s="111">
        <v>0</v>
      </c>
      <c r="H77" s="39" t="s">
        <v>473</v>
      </c>
    </row>
    <row r="78" spans="1:8" ht="54.6" customHeight="1" x14ac:dyDescent="0.3">
      <c r="A78" s="105" t="s">
        <v>319</v>
      </c>
      <c r="B78" s="41" t="s">
        <v>89</v>
      </c>
      <c r="C78" s="109">
        <f>SUM(D78:G78)</f>
        <v>19789.2</v>
      </c>
      <c r="D78" s="111">
        <v>0</v>
      </c>
      <c r="E78" s="111">
        <v>14529.2</v>
      </c>
      <c r="F78" s="111">
        <v>0</v>
      </c>
      <c r="G78" s="112">
        <v>5260</v>
      </c>
      <c r="H78" s="138" t="s">
        <v>653</v>
      </c>
    </row>
    <row r="79" spans="1:8" x14ac:dyDescent="0.3">
      <c r="A79" s="175" t="s">
        <v>320</v>
      </c>
      <c r="B79" s="176"/>
      <c r="C79" s="176"/>
      <c r="D79" s="176"/>
      <c r="E79" s="176"/>
      <c r="F79" s="176"/>
      <c r="G79" s="176"/>
      <c r="H79" s="177"/>
    </row>
    <row r="80" spans="1:8" ht="100.2" customHeight="1" x14ac:dyDescent="0.3">
      <c r="A80" s="105" t="s">
        <v>321</v>
      </c>
      <c r="B80" s="41" t="s">
        <v>108</v>
      </c>
      <c r="C80" s="109">
        <f>SUM(D80:G80)</f>
        <v>3423.7999999999997</v>
      </c>
      <c r="D80" s="111">
        <v>3367.7</v>
      </c>
      <c r="E80" s="111">
        <v>56.1</v>
      </c>
      <c r="F80" s="111">
        <v>0</v>
      </c>
      <c r="G80" s="111">
        <v>0</v>
      </c>
      <c r="H80" s="41" t="s">
        <v>696</v>
      </c>
    </row>
    <row r="81" spans="1:8" x14ac:dyDescent="0.3">
      <c r="A81" s="154" t="s">
        <v>322</v>
      </c>
      <c r="B81" s="154"/>
      <c r="C81" s="154"/>
      <c r="D81" s="154"/>
      <c r="E81" s="154"/>
      <c r="F81" s="154"/>
      <c r="G81" s="154"/>
      <c r="H81" s="154"/>
    </row>
    <row r="82" spans="1:8" ht="71.400000000000006" customHeight="1" x14ac:dyDescent="0.3">
      <c r="A82" s="105" t="s">
        <v>323</v>
      </c>
      <c r="B82" s="41" t="s">
        <v>107</v>
      </c>
      <c r="C82" s="109">
        <f>SUM(D82:G82)</f>
        <v>28077.7</v>
      </c>
      <c r="D82" s="111">
        <v>0</v>
      </c>
      <c r="E82" s="111">
        <v>28077.7</v>
      </c>
      <c r="F82" s="111">
        <v>0</v>
      </c>
      <c r="G82" s="111">
        <v>0</v>
      </c>
      <c r="H82" s="39" t="s">
        <v>473</v>
      </c>
    </row>
    <row r="83" spans="1:8" x14ac:dyDescent="0.3">
      <c r="A83" s="175" t="s">
        <v>324</v>
      </c>
      <c r="B83" s="176"/>
      <c r="C83" s="176"/>
      <c r="D83" s="176"/>
      <c r="E83" s="176"/>
      <c r="F83" s="176"/>
      <c r="G83" s="176"/>
      <c r="H83" s="177"/>
    </row>
    <row r="84" spans="1:8" ht="73.2" customHeight="1" x14ac:dyDescent="0.3">
      <c r="A84" s="105" t="s">
        <v>325</v>
      </c>
      <c r="B84" s="41" t="s">
        <v>45</v>
      </c>
      <c r="C84" s="109">
        <f>SUM(D84:G84)</f>
        <v>8898.4</v>
      </c>
      <c r="D84" s="111">
        <v>0</v>
      </c>
      <c r="E84" s="111">
        <v>0</v>
      </c>
      <c r="F84" s="111">
        <v>8558.4</v>
      </c>
      <c r="G84" s="112">
        <v>340</v>
      </c>
      <c r="H84" s="41" t="s">
        <v>602</v>
      </c>
    </row>
    <row r="85" spans="1:8" ht="125.4" customHeight="1" x14ac:dyDescent="0.3">
      <c r="A85" s="105" t="s">
        <v>326</v>
      </c>
      <c r="B85" s="41" t="s">
        <v>46</v>
      </c>
      <c r="C85" s="109">
        <f>SUM(D85:G85)</f>
        <v>2329</v>
      </c>
      <c r="D85" s="111">
        <v>0</v>
      </c>
      <c r="E85" s="111">
        <v>500</v>
      </c>
      <c r="F85" s="111">
        <v>20</v>
      </c>
      <c r="G85" s="112">
        <v>1809</v>
      </c>
      <c r="H85" s="41" t="s">
        <v>635</v>
      </c>
    </row>
    <row r="86" spans="1:8" ht="69" customHeight="1" x14ac:dyDescent="0.3">
      <c r="A86" s="105" t="s">
        <v>327</v>
      </c>
      <c r="B86" s="41" t="s">
        <v>53</v>
      </c>
      <c r="C86" s="109">
        <f>SUM(D86:G86)</f>
        <v>1316.6</v>
      </c>
      <c r="D86" s="111">
        <v>0</v>
      </c>
      <c r="E86" s="111">
        <v>0</v>
      </c>
      <c r="F86" s="112">
        <v>1316.6</v>
      </c>
      <c r="G86" s="111">
        <v>0</v>
      </c>
      <c r="H86" s="41" t="s">
        <v>513</v>
      </c>
    </row>
    <row r="87" spans="1:8" ht="72.599999999999994" customHeight="1" x14ac:dyDescent="0.3">
      <c r="A87" s="105" t="s">
        <v>328</v>
      </c>
      <c r="B87" s="41" t="s">
        <v>47</v>
      </c>
      <c r="C87" s="109">
        <f>SUM(D87:G87)</f>
        <v>270.89999999999998</v>
      </c>
      <c r="D87" s="111">
        <v>0</v>
      </c>
      <c r="E87" s="111">
        <v>0</v>
      </c>
      <c r="F87" s="111">
        <v>228.9</v>
      </c>
      <c r="G87" s="112">
        <v>42</v>
      </c>
      <c r="H87" s="41" t="s">
        <v>602</v>
      </c>
    </row>
    <row r="88" spans="1:8" ht="67.8" customHeight="1" x14ac:dyDescent="0.3">
      <c r="A88" s="105" t="s">
        <v>329</v>
      </c>
      <c r="B88" s="41" t="s">
        <v>50</v>
      </c>
      <c r="C88" s="109">
        <f>SUM(D88:G88)</f>
        <v>5511.6</v>
      </c>
      <c r="D88" s="111">
        <v>0</v>
      </c>
      <c r="E88" s="111">
        <v>0</v>
      </c>
      <c r="F88" s="112">
        <v>4361.8</v>
      </c>
      <c r="G88" s="112">
        <v>1149.8</v>
      </c>
      <c r="H88" s="41" t="s">
        <v>636</v>
      </c>
    </row>
    <row r="89" spans="1:8" x14ac:dyDescent="0.3">
      <c r="A89" s="175" t="s">
        <v>330</v>
      </c>
      <c r="B89" s="176"/>
      <c r="C89" s="176"/>
      <c r="D89" s="176"/>
      <c r="E89" s="176"/>
      <c r="F89" s="176"/>
      <c r="G89" s="176"/>
      <c r="H89" s="177"/>
    </row>
    <row r="90" spans="1:8" ht="87.6" customHeight="1" x14ac:dyDescent="0.3">
      <c r="A90" s="105" t="s">
        <v>331</v>
      </c>
      <c r="B90" s="41" t="s">
        <v>31</v>
      </c>
      <c r="C90" s="109">
        <f>SUM(D90:G90)</f>
        <v>1019.8</v>
      </c>
      <c r="D90" s="111">
        <v>0</v>
      </c>
      <c r="E90" s="112">
        <v>537</v>
      </c>
      <c r="F90" s="111">
        <v>482.8</v>
      </c>
      <c r="G90" s="111">
        <v>0</v>
      </c>
      <c r="H90" s="41" t="s">
        <v>572</v>
      </c>
    </row>
    <row r="91" spans="1:8" x14ac:dyDescent="0.3">
      <c r="A91" s="175" t="s">
        <v>332</v>
      </c>
      <c r="B91" s="176"/>
      <c r="C91" s="176"/>
      <c r="D91" s="176"/>
      <c r="E91" s="176"/>
      <c r="F91" s="176"/>
      <c r="G91" s="176"/>
      <c r="H91" s="177"/>
    </row>
    <row r="92" spans="1:8" ht="83.4" customHeight="1" x14ac:dyDescent="0.3">
      <c r="A92" s="105" t="s">
        <v>333</v>
      </c>
      <c r="B92" s="41" t="s">
        <v>109</v>
      </c>
      <c r="C92" s="109">
        <f>SUM(D92:G92)</f>
        <v>10606.300000000001</v>
      </c>
      <c r="D92" s="111">
        <v>0</v>
      </c>
      <c r="E92" s="112">
        <v>1393.7</v>
      </c>
      <c r="F92" s="111">
        <v>9212.6</v>
      </c>
      <c r="G92" s="111">
        <v>0</v>
      </c>
      <c r="H92" s="41" t="s">
        <v>572</v>
      </c>
    </row>
    <row r="93" spans="1:8" x14ac:dyDescent="0.3">
      <c r="A93" s="175" t="s">
        <v>334</v>
      </c>
      <c r="B93" s="176"/>
      <c r="C93" s="176"/>
      <c r="D93" s="176"/>
      <c r="E93" s="176"/>
      <c r="F93" s="176"/>
      <c r="G93" s="176"/>
      <c r="H93" s="177"/>
    </row>
    <row r="94" spans="1:8" ht="43.8" customHeight="1" x14ac:dyDescent="0.3">
      <c r="A94" s="105" t="s">
        <v>336</v>
      </c>
      <c r="B94" s="41" t="s">
        <v>32</v>
      </c>
      <c r="C94" s="109">
        <f>SUM(D94:G94)</f>
        <v>33471.800000000003</v>
      </c>
      <c r="D94" s="112">
        <v>33471.800000000003</v>
      </c>
      <c r="E94" s="111">
        <v>0</v>
      </c>
      <c r="F94" s="111">
        <v>0</v>
      </c>
      <c r="G94" s="111">
        <v>0</v>
      </c>
      <c r="H94" s="71" t="s">
        <v>514</v>
      </c>
    </row>
    <row r="95" spans="1:8" ht="45" customHeight="1" x14ac:dyDescent="0.3">
      <c r="A95" s="105" t="s">
        <v>335</v>
      </c>
      <c r="B95" s="41" t="s">
        <v>73</v>
      </c>
      <c r="C95" s="135">
        <v>0</v>
      </c>
      <c r="D95" s="111">
        <v>0</v>
      </c>
      <c r="E95" s="111">
        <v>0</v>
      </c>
      <c r="F95" s="111">
        <v>0</v>
      </c>
      <c r="G95" s="111">
        <v>0</v>
      </c>
      <c r="H95" s="71" t="s">
        <v>514</v>
      </c>
    </row>
    <row r="96" spans="1:8" ht="84.6" customHeight="1" x14ac:dyDescent="0.3">
      <c r="A96" s="105" t="s">
        <v>337</v>
      </c>
      <c r="B96" s="41" t="s">
        <v>51</v>
      </c>
      <c r="C96" s="109">
        <f>SUM(D96:G96)</f>
        <v>3054.4</v>
      </c>
      <c r="D96" s="111">
        <v>0</v>
      </c>
      <c r="E96" s="112">
        <v>2934.4</v>
      </c>
      <c r="F96" s="111">
        <v>120</v>
      </c>
      <c r="G96" s="111">
        <v>0</v>
      </c>
      <c r="H96" s="41" t="s">
        <v>572</v>
      </c>
    </row>
    <row r="97" spans="1:8" x14ac:dyDescent="0.3">
      <c r="A97" s="159" t="s">
        <v>450</v>
      </c>
      <c r="B97" s="159"/>
      <c r="C97" s="159"/>
      <c r="D97" s="159"/>
      <c r="E97" s="159"/>
      <c r="F97" s="159"/>
      <c r="G97" s="159"/>
      <c r="H97" s="159"/>
    </row>
    <row r="98" spans="1:8" x14ac:dyDescent="0.3">
      <c r="A98" s="159" t="s">
        <v>338</v>
      </c>
      <c r="B98" s="159"/>
      <c r="C98" s="159"/>
      <c r="D98" s="159"/>
      <c r="E98" s="159"/>
      <c r="F98" s="159"/>
      <c r="G98" s="159"/>
      <c r="H98" s="159"/>
    </row>
    <row r="99" spans="1:8" x14ac:dyDescent="0.3">
      <c r="A99" s="10" t="s">
        <v>339</v>
      </c>
      <c r="B99" s="168" t="s">
        <v>43</v>
      </c>
      <c r="C99" s="169"/>
      <c r="D99" s="169"/>
      <c r="E99" s="169"/>
      <c r="F99" s="169"/>
      <c r="G99" s="169"/>
      <c r="H99" s="170"/>
    </row>
    <row r="100" spans="1:8" ht="44.4" customHeight="1" x14ac:dyDescent="0.3">
      <c r="A100" s="105" t="s">
        <v>478</v>
      </c>
      <c r="B100" s="71" t="s">
        <v>103</v>
      </c>
      <c r="C100" s="113">
        <f>SUM(D100:G100)</f>
        <v>27</v>
      </c>
      <c r="D100" s="112">
        <v>0</v>
      </c>
      <c r="E100" s="112">
        <v>0</v>
      </c>
      <c r="F100" s="112">
        <v>27</v>
      </c>
      <c r="G100" s="112">
        <v>0</v>
      </c>
      <c r="H100" s="108" t="s">
        <v>649</v>
      </c>
    </row>
    <row r="101" spans="1:8" ht="82.2" customHeight="1" x14ac:dyDescent="0.3">
      <c r="A101" s="105" t="s">
        <v>340</v>
      </c>
      <c r="B101" s="41" t="s">
        <v>44</v>
      </c>
      <c r="C101" s="109">
        <f>SUM(D101:G101)</f>
        <v>79828.200000000012</v>
      </c>
      <c r="D101" s="111">
        <v>0</v>
      </c>
      <c r="E101" s="112">
        <v>14061.6</v>
      </c>
      <c r="F101" s="111">
        <v>65766.600000000006</v>
      </c>
      <c r="G101" s="111">
        <v>0</v>
      </c>
      <c r="H101" s="108" t="s">
        <v>650</v>
      </c>
    </row>
    <row r="102" spans="1:8" x14ac:dyDescent="0.3">
      <c r="A102" s="175" t="s">
        <v>341</v>
      </c>
      <c r="B102" s="176"/>
      <c r="C102" s="176"/>
      <c r="D102" s="176"/>
      <c r="E102" s="176"/>
      <c r="F102" s="176"/>
      <c r="G102" s="176"/>
      <c r="H102" s="177"/>
    </row>
    <row r="103" spans="1:8" ht="88.8" customHeight="1" x14ac:dyDescent="0.3">
      <c r="A103" s="105" t="s">
        <v>342</v>
      </c>
      <c r="B103" s="41" t="s">
        <v>104</v>
      </c>
      <c r="C103" s="109">
        <f>SUM(D103:G103)</f>
        <v>44385.299999999996</v>
      </c>
      <c r="D103" s="111">
        <v>0</v>
      </c>
      <c r="E103" s="112">
        <v>5404.2</v>
      </c>
      <c r="F103" s="111">
        <v>38981.1</v>
      </c>
      <c r="G103" s="111">
        <v>0</v>
      </c>
      <c r="H103" s="108" t="s">
        <v>651</v>
      </c>
    </row>
    <row r="104" spans="1:8" ht="83.4" customHeight="1" x14ac:dyDescent="0.3">
      <c r="A104" s="105" t="s">
        <v>343</v>
      </c>
      <c r="B104" s="41" t="s">
        <v>127</v>
      </c>
      <c r="C104" s="109">
        <f>SUM(D104:G104)</f>
        <v>49969</v>
      </c>
      <c r="D104" s="111">
        <v>0</v>
      </c>
      <c r="E104" s="112">
        <v>10614</v>
      </c>
      <c r="F104" s="111">
        <v>39355</v>
      </c>
      <c r="G104" s="111">
        <v>0</v>
      </c>
      <c r="H104" s="108" t="s">
        <v>651</v>
      </c>
    </row>
    <row r="105" spans="1:8" ht="88.8" customHeight="1" x14ac:dyDescent="0.3">
      <c r="A105" s="105" t="s">
        <v>344</v>
      </c>
      <c r="B105" s="41" t="s">
        <v>128</v>
      </c>
      <c r="C105" s="109">
        <f>SUM(D105:G105)</f>
        <v>26470.7</v>
      </c>
      <c r="D105" s="111">
        <v>0</v>
      </c>
      <c r="E105" s="112">
        <v>3179.4</v>
      </c>
      <c r="F105" s="111">
        <v>23291.3</v>
      </c>
      <c r="G105" s="111">
        <v>0</v>
      </c>
      <c r="H105" s="108" t="s">
        <v>651</v>
      </c>
    </row>
    <row r="106" spans="1:8" ht="87.6" customHeight="1" x14ac:dyDescent="0.3">
      <c r="A106" s="105" t="s">
        <v>345</v>
      </c>
      <c r="B106" s="41" t="s">
        <v>35</v>
      </c>
      <c r="C106" s="109">
        <f>SUM(D106:G106)</f>
        <v>79828.200000000012</v>
      </c>
      <c r="D106" s="111">
        <v>0</v>
      </c>
      <c r="E106" s="112">
        <v>14061.6</v>
      </c>
      <c r="F106" s="111">
        <v>65766.600000000006</v>
      </c>
      <c r="G106" s="111">
        <v>0</v>
      </c>
      <c r="H106" s="108" t="s">
        <v>651</v>
      </c>
    </row>
    <row r="107" spans="1:8" ht="67.8" customHeight="1" x14ac:dyDescent="0.3">
      <c r="A107" s="105" t="s">
        <v>346</v>
      </c>
      <c r="B107" s="41" t="s">
        <v>480</v>
      </c>
      <c r="C107" s="136">
        <v>0</v>
      </c>
      <c r="D107" s="111">
        <v>0</v>
      </c>
      <c r="E107" s="111">
        <v>0</v>
      </c>
      <c r="F107" s="111">
        <v>0</v>
      </c>
      <c r="G107" s="111">
        <v>0</v>
      </c>
      <c r="H107" s="40"/>
    </row>
    <row r="108" spans="1:8" x14ac:dyDescent="0.3">
      <c r="A108" s="155" t="s">
        <v>347</v>
      </c>
      <c r="B108" s="156"/>
      <c r="C108" s="156"/>
      <c r="D108" s="156"/>
      <c r="E108" s="156"/>
      <c r="F108" s="156"/>
      <c r="G108" s="156"/>
      <c r="H108" s="157"/>
    </row>
    <row r="109" spans="1:8" ht="41.4" customHeight="1" x14ac:dyDescent="0.3">
      <c r="A109" s="105" t="s">
        <v>348</v>
      </c>
      <c r="B109" s="41" t="s">
        <v>105</v>
      </c>
      <c r="C109" s="109">
        <f>SUM(D109:G109)</f>
        <v>3213.1</v>
      </c>
      <c r="D109" s="139">
        <v>0</v>
      </c>
      <c r="E109" s="139">
        <v>0</v>
      </c>
      <c r="F109" s="111">
        <v>3213.1</v>
      </c>
      <c r="G109" s="139">
        <v>0</v>
      </c>
      <c r="H109" s="41" t="s">
        <v>479</v>
      </c>
    </row>
    <row r="110" spans="1:8" x14ac:dyDescent="0.3">
      <c r="A110" s="155" t="s">
        <v>349</v>
      </c>
      <c r="B110" s="156"/>
      <c r="C110" s="156"/>
      <c r="D110" s="156"/>
      <c r="E110" s="156"/>
      <c r="F110" s="156"/>
      <c r="G110" s="156"/>
      <c r="H110" s="157"/>
    </row>
    <row r="111" spans="1:8" ht="103.2" customHeight="1" x14ac:dyDescent="0.3">
      <c r="A111" s="105" t="s">
        <v>350</v>
      </c>
      <c r="B111" s="41" t="s">
        <v>106</v>
      </c>
      <c r="C111" s="109">
        <f>SUM(D111:G111)</f>
        <v>6512.8</v>
      </c>
      <c r="D111" s="111">
        <v>0</v>
      </c>
      <c r="E111" s="111">
        <v>0</v>
      </c>
      <c r="F111" s="111">
        <v>6428.6</v>
      </c>
      <c r="G111" s="112">
        <v>84.2</v>
      </c>
      <c r="H111" s="39" t="s">
        <v>618</v>
      </c>
    </row>
    <row r="112" spans="1:8" ht="97.2" customHeight="1" x14ac:dyDescent="0.3">
      <c r="A112" s="105" t="s">
        <v>351</v>
      </c>
      <c r="B112" s="41" t="s">
        <v>72</v>
      </c>
      <c r="C112" s="109">
        <f>SUM(D112:G112)</f>
        <v>5015.8999999999996</v>
      </c>
      <c r="D112" s="111">
        <v>0</v>
      </c>
      <c r="E112" s="111">
        <v>0</v>
      </c>
      <c r="F112" s="114">
        <v>1813.1</v>
      </c>
      <c r="G112" s="140">
        <v>3202.8</v>
      </c>
      <c r="H112" s="39" t="s">
        <v>619</v>
      </c>
    </row>
    <row r="113" spans="1:8" x14ac:dyDescent="0.3">
      <c r="A113" s="159" t="s">
        <v>352</v>
      </c>
      <c r="B113" s="159"/>
      <c r="C113" s="159"/>
      <c r="D113" s="159"/>
      <c r="E113" s="159"/>
      <c r="F113" s="159"/>
      <c r="G113" s="159"/>
      <c r="H113" s="159"/>
    </row>
    <row r="114" spans="1:8" x14ac:dyDescent="0.3">
      <c r="A114" s="159" t="s">
        <v>353</v>
      </c>
      <c r="B114" s="159"/>
      <c r="C114" s="159"/>
      <c r="D114" s="159"/>
      <c r="E114" s="159"/>
      <c r="F114" s="159"/>
      <c r="G114" s="159"/>
      <c r="H114" s="159"/>
    </row>
    <row r="115" spans="1:8" ht="86.4" customHeight="1" x14ac:dyDescent="0.3">
      <c r="A115" s="105" t="s">
        <v>354</v>
      </c>
      <c r="B115" s="41" t="s">
        <v>91</v>
      </c>
      <c r="C115" s="109">
        <f>SUM(D115:G115)</f>
        <v>2802.2</v>
      </c>
      <c r="D115" s="111">
        <v>0</v>
      </c>
      <c r="E115" s="112">
        <v>570</v>
      </c>
      <c r="F115" s="111">
        <v>2232.1999999999998</v>
      </c>
      <c r="G115" s="111">
        <v>0</v>
      </c>
      <c r="H115" s="108" t="s">
        <v>651</v>
      </c>
    </row>
    <row r="116" spans="1:8" ht="45" customHeight="1" x14ac:dyDescent="0.3">
      <c r="A116" s="105" t="s">
        <v>355</v>
      </c>
      <c r="B116" s="71" t="s">
        <v>571</v>
      </c>
      <c r="C116" s="109">
        <v>0</v>
      </c>
      <c r="D116" s="110">
        <v>0</v>
      </c>
      <c r="E116" s="110">
        <v>0</v>
      </c>
      <c r="F116" s="110">
        <v>0</v>
      </c>
      <c r="G116" s="110">
        <v>0</v>
      </c>
      <c r="H116" s="39"/>
    </row>
    <row r="117" spans="1:8" x14ac:dyDescent="0.3">
      <c r="A117" s="155" t="s">
        <v>356</v>
      </c>
      <c r="B117" s="156"/>
      <c r="C117" s="156"/>
      <c r="D117" s="156"/>
      <c r="E117" s="156"/>
      <c r="F117" s="156"/>
      <c r="G117" s="156"/>
      <c r="H117" s="157"/>
    </row>
    <row r="118" spans="1:8" ht="45" customHeight="1" x14ac:dyDescent="0.3">
      <c r="A118" s="105" t="s">
        <v>357</v>
      </c>
      <c r="B118" s="41" t="s">
        <v>124</v>
      </c>
      <c r="C118" s="109">
        <f>SUM(D118:G118)</f>
        <v>116.5</v>
      </c>
      <c r="D118" s="110">
        <v>0</v>
      </c>
      <c r="E118" s="110">
        <v>0</v>
      </c>
      <c r="F118" s="110">
        <f>F119</f>
        <v>116.5</v>
      </c>
      <c r="G118" s="110">
        <v>0</v>
      </c>
      <c r="H118" s="39" t="s">
        <v>575</v>
      </c>
    </row>
    <row r="119" spans="1:8" ht="41.4" customHeight="1" x14ac:dyDescent="0.3">
      <c r="A119" s="105" t="s">
        <v>568</v>
      </c>
      <c r="B119" s="41" t="s">
        <v>567</v>
      </c>
      <c r="C119" s="109">
        <v>116.5</v>
      </c>
      <c r="D119" s="110">
        <v>0</v>
      </c>
      <c r="E119" s="110">
        <v>0</v>
      </c>
      <c r="F119" s="110">
        <v>116.5</v>
      </c>
      <c r="G119" s="110">
        <v>0</v>
      </c>
      <c r="H119" s="39" t="s">
        <v>575</v>
      </c>
    </row>
    <row r="120" spans="1:8" x14ac:dyDescent="0.3">
      <c r="A120" s="182" t="s">
        <v>358</v>
      </c>
      <c r="B120" s="183"/>
      <c r="C120" s="183"/>
      <c r="D120" s="183"/>
      <c r="E120" s="183"/>
      <c r="F120" s="183"/>
      <c r="G120" s="183"/>
      <c r="H120" s="184"/>
    </row>
    <row r="121" spans="1:8" ht="45" customHeight="1" x14ac:dyDescent="0.3">
      <c r="A121" s="105" t="s">
        <v>359</v>
      </c>
      <c r="B121" s="41" t="s">
        <v>92</v>
      </c>
      <c r="C121" s="109">
        <f>SUM(D121:G121)</f>
        <v>356.9</v>
      </c>
      <c r="D121" s="111">
        <v>0</v>
      </c>
      <c r="E121" s="112">
        <v>356.9</v>
      </c>
      <c r="F121" s="112">
        <v>0</v>
      </c>
      <c r="G121" s="111">
        <v>0</v>
      </c>
      <c r="H121" s="108" t="s">
        <v>652</v>
      </c>
    </row>
    <row r="122" spans="1:8" ht="100.2" customHeight="1" x14ac:dyDescent="0.3">
      <c r="A122" s="105" t="s">
        <v>360</v>
      </c>
      <c r="B122" s="71" t="s">
        <v>458</v>
      </c>
      <c r="C122" s="136">
        <v>0</v>
      </c>
      <c r="D122" s="111">
        <v>0</v>
      </c>
      <c r="E122" s="111">
        <v>0</v>
      </c>
      <c r="F122" s="111">
        <v>0</v>
      </c>
      <c r="G122" s="111">
        <v>0</v>
      </c>
      <c r="H122" s="41"/>
    </row>
    <row r="123" spans="1:8" ht="102.6" customHeight="1" x14ac:dyDescent="0.3">
      <c r="A123" s="105" t="s">
        <v>361</v>
      </c>
      <c r="B123" s="71" t="s">
        <v>581</v>
      </c>
      <c r="C123" s="136">
        <f>SUM(D123:G123)</f>
        <v>15247.70383</v>
      </c>
      <c r="D123" s="111">
        <v>0</v>
      </c>
      <c r="E123" s="111">
        <v>0</v>
      </c>
      <c r="F123" s="141">
        <v>15247.70383</v>
      </c>
      <c r="G123" s="111">
        <v>0</v>
      </c>
      <c r="H123" s="41" t="s">
        <v>481</v>
      </c>
    </row>
    <row r="124" spans="1:8" x14ac:dyDescent="0.3">
      <c r="A124" s="155" t="s">
        <v>362</v>
      </c>
      <c r="B124" s="156"/>
      <c r="C124" s="156"/>
      <c r="D124" s="156"/>
      <c r="E124" s="156"/>
      <c r="F124" s="156"/>
      <c r="G124" s="156"/>
      <c r="H124" s="157"/>
    </row>
    <row r="125" spans="1:8" ht="40.799999999999997" customHeight="1" x14ac:dyDescent="0.3">
      <c r="A125" s="105" t="s">
        <v>363</v>
      </c>
      <c r="B125" s="41" t="s">
        <v>364</v>
      </c>
      <c r="C125" s="109">
        <f t="shared" ref="C125:C131" si="0">SUM(D125:G125)</f>
        <v>1040</v>
      </c>
      <c r="D125" s="111">
        <v>0</v>
      </c>
      <c r="E125" s="111">
        <v>0</v>
      </c>
      <c r="F125" s="111">
        <v>1040</v>
      </c>
      <c r="G125" s="111">
        <v>0</v>
      </c>
      <c r="H125" s="41" t="s">
        <v>515</v>
      </c>
    </row>
    <row r="126" spans="1:8" ht="42" customHeight="1" x14ac:dyDescent="0.3">
      <c r="A126" s="105" t="s">
        <v>365</v>
      </c>
      <c r="B126" s="41" t="s">
        <v>459</v>
      </c>
      <c r="C126" s="109">
        <f t="shared" si="0"/>
        <v>4597.2</v>
      </c>
      <c r="D126" s="111">
        <v>0</v>
      </c>
      <c r="E126" s="111">
        <v>0</v>
      </c>
      <c r="F126" s="111">
        <v>4597.2</v>
      </c>
      <c r="G126" s="111">
        <v>0</v>
      </c>
      <c r="H126" s="41" t="s">
        <v>515</v>
      </c>
    </row>
    <row r="127" spans="1:8" ht="43.2" customHeight="1" x14ac:dyDescent="0.3">
      <c r="A127" s="105" t="s">
        <v>366</v>
      </c>
      <c r="B127" s="41" t="s">
        <v>2</v>
      </c>
      <c r="C127" s="109">
        <f t="shared" si="0"/>
        <v>255</v>
      </c>
      <c r="D127" s="111">
        <v>0</v>
      </c>
      <c r="E127" s="111">
        <v>255</v>
      </c>
      <c r="F127" s="111">
        <v>0</v>
      </c>
      <c r="G127" s="111">
        <v>0</v>
      </c>
      <c r="H127" s="39" t="s">
        <v>603</v>
      </c>
    </row>
    <row r="128" spans="1:8" ht="44.4" customHeight="1" x14ac:dyDescent="0.3">
      <c r="A128" s="105" t="s">
        <v>367</v>
      </c>
      <c r="B128" s="41" t="s">
        <v>3</v>
      </c>
      <c r="C128" s="109">
        <f t="shared" si="0"/>
        <v>35.200000000000003</v>
      </c>
      <c r="D128" s="111">
        <v>0</v>
      </c>
      <c r="E128" s="111">
        <v>35.200000000000003</v>
      </c>
      <c r="F128" s="111">
        <v>0</v>
      </c>
      <c r="G128" s="111">
        <v>0</v>
      </c>
      <c r="H128" s="41" t="s">
        <v>576</v>
      </c>
    </row>
    <row r="129" spans="1:8" ht="40.799999999999997" customHeight="1" x14ac:dyDescent="0.3">
      <c r="A129" s="105" t="s">
        <v>368</v>
      </c>
      <c r="B129" s="41" t="s">
        <v>14</v>
      </c>
      <c r="C129" s="109">
        <f t="shared" si="0"/>
        <v>407</v>
      </c>
      <c r="D129" s="111">
        <v>0</v>
      </c>
      <c r="E129" s="111">
        <v>407</v>
      </c>
      <c r="F129" s="111">
        <v>0</v>
      </c>
      <c r="G129" s="111">
        <v>0</v>
      </c>
      <c r="H129" s="41" t="s">
        <v>577</v>
      </c>
    </row>
    <row r="130" spans="1:8" ht="82.8" customHeight="1" x14ac:dyDescent="0.3">
      <c r="A130" s="105" t="s">
        <v>369</v>
      </c>
      <c r="B130" s="41" t="s">
        <v>4</v>
      </c>
      <c r="C130" s="109">
        <f t="shared" si="0"/>
        <v>66.400000000000006</v>
      </c>
      <c r="D130" s="111">
        <v>0</v>
      </c>
      <c r="E130" s="111">
        <v>30</v>
      </c>
      <c r="F130" s="111">
        <v>36.4</v>
      </c>
      <c r="G130" s="111">
        <v>0</v>
      </c>
      <c r="H130" s="39" t="s">
        <v>604</v>
      </c>
    </row>
    <row r="131" spans="1:8" ht="87.6" customHeight="1" x14ac:dyDescent="0.3">
      <c r="A131" s="105" t="s">
        <v>370</v>
      </c>
      <c r="B131" s="71" t="s">
        <v>371</v>
      </c>
      <c r="C131" s="113">
        <f t="shared" si="0"/>
        <v>40</v>
      </c>
      <c r="D131" s="111">
        <v>0</v>
      </c>
      <c r="E131" s="111">
        <v>20</v>
      </c>
      <c r="F131" s="111">
        <v>20</v>
      </c>
      <c r="G131" s="111">
        <v>0</v>
      </c>
      <c r="H131" s="39" t="s">
        <v>604</v>
      </c>
    </row>
    <row r="132" spans="1:8" x14ac:dyDescent="0.3">
      <c r="A132" s="161" t="s">
        <v>372</v>
      </c>
      <c r="B132" s="161"/>
      <c r="C132" s="161"/>
      <c r="D132" s="161"/>
      <c r="E132" s="161"/>
      <c r="F132" s="161"/>
      <c r="G132" s="161"/>
      <c r="H132" s="161"/>
    </row>
    <row r="133" spans="1:8" x14ac:dyDescent="0.3">
      <c r="A133" s="154" t="s">
        <v>373</v>
      </c>
      <c r="B133" s="154"/>
      <c r="C133" s="154"/>
      <c r="D133" s="154"/>
      <c r="E133" s="154"/>
      <c r="F133" s="154"/>
      <c r="G133" s="154"/>
      <c r="H133" s="154"/>
    </row>
    <row r="134" spans="1:8" x14ac:dyDescent="0.3">
      <c r="A134" s="154" t="s">
        <v>374</v>
      </c>
      <c r="B134" s="154"/>
      <c r="C134" s="154"/>
      <c r="D134" s="154"/>
      <c r="E134" s="154"/>
      <c r="F134" s="154"/>
      <c r="G134" s="154"/>
      <c r="H134" s="154"/>
    </row>
    <row r="135" spans="1:8" ht="151.80000000000001" customHeight="1" x14ac:dyDescent="0.3">
      <c r="A135" s="105" t="s">
        <v>375</v>
      </c>
      <c r="B135" s="41" t="s">
        <v>96</v>
      </c>
      <c r="C135" s="109">
        <f>SUM(D135:G135)</f>
        <v>58548.3</v>
      </c>
      <c r="D135" s="111">
        <v>0</v>
      </c>
      <c r="E135" s="111">
        <v>6700</v>
      </c>
      <c r="F135" s="111">
        <v>168</v>
      </c>
      <c r="G135" s="111">
        <v>51680.3</v>
      </c>
      <c r="H135" s="39" t="s">
        <v>605</v>
      </c>
    </row>
    <row r="136" spans="1:8" ht="98.4" customHeight="1" x14ac:dyDescent="0.3">
      <c r="A136" s="105" t="s">
        <v>376</v>
      </c>
      <c r="B136" s="41" t="s">
        <v>111</v>
      </c>
      <c r="C136" s="109">
        <f>SUM(D136:G136)</f>
        <v>42171.7</v>
      </c>
      <c r="D136" s="111">
        <v>0</v>
      </c>
      <c r="E136" s="111">
        <v>0</v>
      </c>
      <c r="F136" s="111">
        <v>0</v>
      </c>
      <c r="G136" s="111">
        <v>42171.7</v>
      </c>
      <c r="H136" s="39" t="s">
        <v>606</v>
      </c>
    </row>
    <row r="137" spans="1:8" x14ac:dyDescent="0.3">
      <c r="A137" s="175" t="s">
        <v>377</v>
      </c>
      <c r="B137" s="176"/>
      <c r="C137" s="176"/>
      <c r="D137" s="176"/>
      <c r="E137" s="176"/>
      <c r="F137" s="176"/>
      <c r="G137" s="176"/>
      <c r="H137" s="177"/>
    </row>
    <row r="138" spans="1:8" ht="154.80000000000001" customHeight="1" x14ac:dyDescent="0.3">
      <c r="A138" s="105" t="s">
        <v>378</v>
      </c>
      <c r="B138" s="41" t="s">
        <v>97</v>
      </c>
      <c r="C138" s="109">
        <f>SUM(D138:G138)</f>
        <v>39428.757419999994</v>
      </c>
      <c r="D138" s="111">
        <v>0</v>
      </c>
      <c r="E138" s="111">
        <v>0</v>
      </c>
      <c r="F138" s="142">
        <v>4137.5574200000001</v>
      </c>
      <c r="G138" s="143">
        <v>35291.199999999997</v>
      </c>
      <c r="H138" s="70" t="s">
        <v>620</v>
      </c>
    </row>
    <row r="139" spans="1:8" x14ac:dyDescent="0.3">
      <c r="A139" s="175" t="s">
        <v>379</v>
      </c>
      <c r="B139" s="176"/>
      <c r="C139" s="176"/>
      <c r="D139" s="176"/>
      <c r="E139" s="176"/>
      <c r="F139" s="176"/>
      <c r="G139" s="176"/>
      <c r="H139" s="177"/>
    </row>
    <row r="140" spans="1:8" ht="88.8" customHeight="1" x14ac:dyDescent="0.3">
      <c r="A140" s="105" t="s">
        <v>380</v>
      </c>
      <c r="B140" s="41" t="s">
        <v>39</v>
      </c>
      <c r="C140" s="109">
        <f>SUM(D140:G140)</f>
        <v>17029.3</v>
      </c>
      <c r="D140" s="111">
        <v>0</v>
      </c>
      <c r="E140" s="111">
        <v>15946</v>
      </c>
      <c r="F140" s="111">
        <v>1083.3</v>
      </c>
      <c r="G140" s="111">
        <v>0</v>
      </c>
      <c r="H140" s="39" t="s">
        <v>482</v>
      </c>
    </row>
    <row r="141" spans="1:8" x14ac:dyDescent="0.3">
      <c r="A141" s="175" t="s">
        <v>382</v>
      </c>
      <c r="B141" s="176"/>
      <c r="C141" s="176"/>
      <c r="D141" s="176"/>
      <c r="E141" s="176"/>
      <c r="F141" s="176"/>
      <c r="G141" s="176"/>
      <c r="H141" s="177"/>
    </row>
    <row r="142" spans="1:8" ht="54" customHeight="1" x14ac:dyDescent="0.3">
      <c r="A142" s="105" t="s">
        <v>381</v>
      </c>
      <c r="B142" s="41" t="s">
        <v>98</v>
      </c>
      <c r="C142" s="109">
        <f>SUM(D142:G142)</f>
        <v>16632</v>
      </c>
      <c r="D142" s="111">
        <v>0</v>
      </c>
      <c r="E142" s="111">
        <v>0</v>
      </c>
      <c r="F142" s="111">
        <v>16632</v>
      </c>
      <c r="G142" s="111">
        <v>0</v>
      </c>
      <c r="H142" s="39" t="s">
        <v>483</v>
      </c>
    </row>
    <row r="143" spans="1:8" x14ac:dyDescent="0.3">
      <c r="A143" s="175" t="s">
        <v>383</v>
      </c>
      <c r="B143" s="176"/>
      <c r="C143" s="176"/>
      <c r="D143" s="176"/>
      <c r="E143" s="176"/>
      <c r="F143" s="176"/>
      <c r="G143" s="176"/>
      <c r="H143" s="177"/>
    </row>
    <row r="144" spans="1:8" ht="27.6" customHeight="1" x14ac:dyDescent="0.3">
      <c r="A144" s="105" t="s">
        <v>384</v>
      </c>
      <c r="B144" s="41" t="s">
        <v>54</v>
      </c>
      <c r="C144" s="109">
        <v>0</v>
      </c>
      <c r="D144" s="110">
        <v>0</v>
      </c>
      <c r="E144" s="110">
        <v>0</v>
      </c>
      <c r="F144" s="110">
        <v>0</v>
      </c>
      <c r="G144" s="110">
        <v>0</v>
      </c>
      <c r="H144" s="5"/>
    </row>
    <row r="145" spans="1:8" ht="31.2" customHeight="1" x14ac:dyDescent="0.3">
      <c r="A145" s="105" t="s">
        <v>385</v>
      </c>
      <c r="B145" s="41" t="s">
        <v>55</v>
      </c>
      <c r="C145" s="109">
        <v>0</v>
      </c>
      <c r="D145" s="110">
        <v>0</v>
      </c>
      <c r="E145" s="110">
        <v>0</v>
      </c>
      <c r="F145" s="110">
        <v>0</v>
      </c>
      <c r="G145" s="110">
        <v>0</v>
      </c>
      <c r="H145" s="5"/>
    </row>
    <row r="146" spans="1:8" ht="30" customHeight="1" x14ac:dyDescent="0.3">
      <c r="A146" s="105" t="s">
        <v>386</v>
      </c>
      <c r="B146" s="41" t="s">
        <v>99</v>
      </c>
      <c r="C146" s="109">
        <v>0</v>
      </c>
      <c r="D146" s="110">
        <v>0</v>
      </c>
      <c r="E146" s="110">
        <v>0</v>
      </c>
      <c r="F146" s="110">
        <v>0</v>
      </c>
      <c r="G146" s="110">
        <v>0</v>
      </c>
      <c r="H146" s="39"/>
    </row>
    <row r="147" spans="1:8" ht="27.6" customHeight="1" x14ac:dyDescent="0.3">
      <c r="A147" s="105" t="s">
        <v>387</v>
      </c>
      <c r="B147" s="41" t="s">
        <v>34</v>
      </c>
      <c r="C147" s="109">
        <v>0</v>
      </c>
      <c r="D147" s="110">
        <v>0</v>
      </c>
      <c r="E147" s="110">
        <v>0</v>
      </c>
      <c r="F147" s="110">
        <v>0</v>
      </c>
      <c r="G147" s="110">
        <v>0</v>
      </c>
      <c r="H147" s="39"/>
    </row>
    <row r="148" spans="1:8" ht="28.2" customHeight="1" x14ac:dyDescent="0.3">
      <c r="A148" s="105" t="s">
        <v>388</v>
      </c>
      <c r="B148" s="41" t="s">
        <v>100</v>
      </c>
      <c r="C148" s="109">
        <v>0</v>
      </c>
      <c r="D148" s="110">
        <v>0</v>
      </c>
      <c r="E148" s="110">
        <v>0</v>
      </c>
      <c r="F148" s="110">
        <v>0</v>
      </c>
      <c r="G148" s="110">
        <v>0</v>
      </c>
      <c r="H148" s="39"/>
    </row>
    <row r="149" spans="1:8" x14ac:dyDescent="0.3">
      <c r="A149" s="175" t="s">
        <v>389</v>
      </c>
      <c r="B149" s="176"/>
      <c r="C149" s="176"/>
      <c r="D149" s="176"/>
      <c r="E149" s="176"/>
      <c r="F149" s="176"/>
      <c r="G149" s="176"/>
      <c r="H149" s="177"/>
    </row>
    <row r="150" spans="1:8" ht="28.2" customHeight="1" x14ac:dyDescent="0.3">
      <c r="A150" s="105" t="s">
        <v>390</v>
      </c>
      <c r="B150" s="41" t="s">
        <v>101</v>
      </c>
      <c r="C150" s="109">
        <v>0</v>
      </c>
      <c r="D150" s="110">
        <v>0</v>
      </c>
      <c r="E150" s="110">
        <v>0</v>
      </c>
      <c r="F150" s="110">
        <v>0</v>
      </c>
      <c r="G150" s="110">
        <v>0</v>
      </c>
      <c r="H150" s="39"/>
    </row>
    <row r="151" spans="1:8" ht="99.6" customHeight="1" x14ac:dyDescent="0.3">
      <c r="A151" s="105" t="s">
        <v>391</v>
      </c>
      <c r="B151" s="41" t="s">
        <v>102</v>
      </c>
      <c r="C151" s="109">
        <f>SUM(D151:G151)</f>
        <v>10682.3</v>
      </c>
      <c r="D151" s="111">
        <v>3866.3</v>
      </c>
      <c r="E151" s="111">
        <v>2380.3000000000002</v>
      </c>
      <c r="F151" s="111">
        <v>4435.7</v>
      </c>
      <c r="G151" s="111">
        <v>0</v>
      </c>
      <c r="H151" s="39" t="s">
        <v>607</v>
      </c>
    </row>
    <row r="152" spans="1:8" ht="127.8" customHeight="1" x14ac:dyDescent="0.3">
      <c r="A152" s="105" t="s">
        <v>393</v>
      </c>
      <c r="B152" s="41" t="s">
        <v>21</v>
      </c>
      <c r="C152" s="109">
        <f>SUM(D152:G152)</f>
        <v>27893.499999999996</v>
      </c>
      <c r="D152" s="114">
        <v>14971.2</v>
      </c>
      <c r="E152" s="114">
        <v>9216.9</v>
      </c>
      <c r="F152" s="114">
        <v>1621.8</v>
      </c>
      <c r="G152" s="114">
        <v>2083.6</v>
      </c>
      <c r="H152" s="39" t="s">
        <v>608</v>
      </c>
    </row>
    <row r="153" spans="1:8" x14ac:dyDescent="0.3">
      <c r="A153" s="175" t="s">
        <v>392</v>
      </c>
      <c r="B153" s="176"/>
      <c r="C153" s="176"/>
      <c r="D153" s="176"/>
      <c r="E153" s="176"/>
      <c r="F153" s="176"/>
      <c r="G153" s="176"/>
      <c r="H153" s="177"/>
    </row>
    <row r="154" spans="1:8" ht="151.80000000000001" customHeight="1" x14ac:dyDescent="0.3">
      <c r="A154" s="105" t="s">
        <v>394</v>
      </c>
      <c r="B154" s="41" t="s">
        <v>460</v>
      </c>
      <c r="C154" s="109">
        <v>0</v>
      </c>
      <c r="D154" s="110">
        <v>0</v>
      </c>
      <c r="E154" s="110">
        <v>0</v>
      </c>
      <c r="F154" s="110">
        <v>0</v>
      </c>
      <c r="G154" s="110">
        <v>0</v>
      </c>
      <c r="H154" s="39"/>
    </row>
    <row r="155" spans="1:8" x14ac:dyDescent="0.3">
      <c r="A155" s="159" t="s">
        <v>395</v>
      </c>
      <c r="B155" s="159"/>
      <c r="C155" s="159"/>
      <c r="D155" s="159"/>
      <c r="E155" s="159"/>
      <c r="F155" s="159"/>
      <c r="G155" s="159"/>
      <c r="H155" s="159"/>
    </row>
    <row r="156" spans="1:8" x14ac:dyDescent="0.3">
      <c r="A156" s="159" t="s">
        <v>396</v>
      </c>
      <c r="B156" s="159"/>
      <c r="C156" s="159"/>
      <c r="D156" s="159"/>
      <c r="E156" s="159"/>
      <c r="F156" s="159"/>
      <c r="G156" s="159"/>
      <c r="H156" s="159"/>
    </row>
    <row r="157" spans="1:8" ht="70.8" customHeight="1" x14ac:dyDescent="0.3">
      <c r="A157" s="105" t="s">
        <v>397</v>
      </c>
      <c r="B157" s="41" t="s">
        <v>461</v>
      </c>
      <c r="C157" s="109">
        <v>0</v>
      </c>
      <c r="D157" s="110">
        <v>0</v>
      </c>
      <c r="E157" s="110">
        <v>0</v>
      </c>
      <c r="F157" s="110">
        <v>0</v>
      </c>
      <c r="G157" s="110">
        <v>0</v>
      </c>
      <c r="H157" s="39"/>
    </row>
    <row r="158" spans="1:8" ht="74.400000000000006" customHeight="1" x14ac:dyDescent="0.3">
      <c r="A158" s="105" t="s">
        <v>398</v>
      </c>
      <c r="B158" s="41" t="s">
        <v>5</v>
      </c>
      <c r="C158" s="109">
        <f>SUM(D158:G158)</f>
        <v>75</v>
      </c>
      <c r="D158" s="111">
        <v>0</v>
      </c>
      <c r="E158" s="111">
        <v>0</v>
      </c>
      <c r="F158" s="111">
        <v>75</v>
      </c>
      <c r="G158" s="111">
        <v>0</v>
      </c>
      <c r="H158" s="103" t="s">
        <v>596</v>
      </c>
    </row>
    <row r="159" spans="1:8" ht="100.2" customHeight="1" x14ac:dyDescent="0.3">
      <c r="A159" s="105" t="s">
        <v>399</v>
      </c>
      <c r="B159" s="41" t="s">
        <v>36</v>
      </c>
      <c r="C159" s="109">
        <f>SUM(D159:G159)</f>
        <v>3965.4</v>
      </c>
      <c r="D159" s="111">
        <v>0</v>
      </c>
      <c r="E159" s="112">
        <v>1487.4</v>
      </c>
      <c r="F159" s="111">
        <v>2478</v>
      </c>
      <c r="G159" s="111">
        <v>0</v>
      </c>
      <c r="H159" s="108" t="s">
        <v>697</v>
      </c>
    </row>
    <row r="160" spans="1:8" x14ac:dyDescent="0.3">
      <c r="A160" s="155" t="s">
        <v>451</v>
      </c>
      <c r="B160" s="156"/>
      <c r="C160" s="156"/>
      <c r="D160" s="156"/>
      <c r="E160" s="156"/>
      <c r="F160" s="156"/>
      <c r="G160" s="156"/>
      <c r="H160" s="157"/>
    </row>
    <row r="161" spans="1:9" ht="57" customHeight="1" x14ac:dyDescent="0.3">
      <c r="A161" s="105" t="s">
        <v>400</v>
      </c>
      <c r="B161" s="41" t="s">
        <v>52</v>
      </c>
      <c r="C161" s="109">
        <f>SUM(D161:G161)</f>
        <v>1329.2</v>
      </c>
      <c r="D161" s="111">
        <v>0</v>
      </c>
      <c r="E161" s="111">
        <v>0</v>
      </c>
      <c r="F161" s="111">
        <v>1329.2</v>
      </c>
      <c r="G161" s="111">
        <v>0</v>
      </c>
      <c r="H161" s="103" t="s">
        <v>596</v>
      </c>
    </row>
    <row r="162" spans="1:9" ht="125.4" customHeight="1" x14ac:dyDescent="0.3">
      <c r="A162" s="105" t="s">
        <v>401</v>
      </c>
      <c r="B162" s="41" t="s">
        <v>6</v>
      </c>
      <c r="C162" s="109">
        <f>SUM(D162:G162)</f>
        <v>319</v>
      </c>
      <c r="D162" s="111">
        <v>0</v>
      </c>
      <c r="E162" s="111">
        <v>266.8</v>
      </c>
      <c r="F162" s="112">
        <f>SUM(F163:F164)</f>
        <v>52.2</v>
      </c>
      <c r="G162" s="111">
        <v>0</v>
      </c>
      <c r="H162" s="71" t="s">
        <v>629</v>
      </c>
    </row>
    <row r="163" spans="1:9" ht="84.6" customHeight="1" x14ac:dyDescent="0.3">
      <c r="A163" s="105" t="s">
        <v>578</v>
      </c>
      <c r="B163" s="41" t="s">
        <v>474</v>
      </c>
      <c r="C163" s="109">
        <f>SUM(E163:G163)</f>
        <v>282.60000000000002</v>
      </c>
      <c r="D163" s="111">
        <v>0</v>
      </c>
      <c r="E163" s="111">
        <v>266.8</v>
      </c>
      <c r="F163" s="112">
        <v>15.8</v>
      </c>
      <c r="G163" s="111">
        <v>0</v>
      </c>
      <c r="H163" s="108" t="s">
        <v>630</v>
      </c>
    </row>
    <row r="164" spans="1:9" ht="42.6" customHeight="1" x14ac:dyDescent="0.3">
      <c r="A164" s="105" t="s">
        <v>579</v>
      </c>
      <c r="B164" s="41" t="s">
        <v>562</v>
      </c>
      <c r="C164" s="109">
        <f>SUM(E164:G164)</f>
        <v>36.4</v>
      </c>
      <c r="D164" s="111">
        <v>0</v>
      </c>
      <c r="E164" s="111">
        <v>0</v>
      </c>
      <c r="F164" s="112">
        <v>36.4</v>
      </c>
      <c r="G164" s="112">
        <v>0</v>
      </c>
      <c r="H164" s="71" t="s">
        <v>479</v>
      </c>
    </row>
    <row r="165" spans="1:9" ht="29.4" customHeight="1" x14ac:dyDescent="0.3">
      <c r="A165" s="34" t="s">
        <v>402</v>
      </c>
      <c r="B165" s="41" t="s">
        <v>7</v>
      </c>
      <c r="C165" s="136">
        <v>0</v>
      </c>
      <c r="D165" s="111">
        <v>0</v>
      </c>
      <c r="E165" s="111">
        <v>0</v>
      </c>
      <c r="F165" s="111">
        <v>0</v>
      </c>
      <c r="G165" s="111">
        <v>0</v>
      </c>
      <c r="H165" s="40"/>
    </row>
    <row r="166" spans="1:9" x14ac:dyDescent="0.3">
      <c r="A166" s="155" t="s">
        <v>403</v>
      </c>
      <c r="B166" s="156"/>
      <c r="C166" s="156"/>
      <c r="D166" s="156"/>
      <c r="E166" s="156"/>
      <c r="F166" s="156"/>
      <c r="G166" s="156"/>
      <c r="H166" s="157"/>
    </row>
    <row r="167" spans="1:9" ht="62.4" customHeight="1" x14ac:dyDescent="0.3">
      <c r="A167" s="10" t="s">
        <v>404</v>
      </c>
      <c r="B167" s="41" t="s">
        <v>24</v>
      </c>
      <c r="C167" s="165" t="s">
        <v>690</v>
      </c>
      <c r="D167" s="166"/>
      <c r="E167" s="166"/>
      <c r="F167" s="166"/>
      <c r="G167" s="166"/>
      <c r="H167" s="167"/>
    </row>
    <row r="168" spans="1:9" x14ac:dyDescent="0.3">
      <c r="A168" s="10" t="s">
        <v>582</v>
      </c>
      <c r="B168" s="162" t="s">
        <v>690</v>
      </c>
      <c r="C168" s="163"/>
      <c r="D168" s="163"/>
      <c r="E168" s="163"/>
      <c r="F168" s="163"/>
      <c r="G168" s="163"/>
      <c r="H168" s="164"/>
    </row>
    <row r="169" spans="1:9" ht="18" customHeight="1" x14ac:dyDescent="0.3">
      <c r="A169" s="10" t="s">
        <v>583</v>
      </c>
      <c r="B169" s="162" t="s">
        <v>690</v>
      </c>
      <c r="C169" s="163"/>
      <c r="D169" s="163"/>
      <c r="E169" s="163"/>
      <c r="F169" s="163"/>
      <c r="G169" s="163"/>
      <c r="H169" s="164"/>
    </row>
    <row r="170" spans="1:9" ht="30" customHeight="1" x14ac:dyDescent="0.3">
      <c r="A170" s="10" t="s">
        <v>584</v>
      </c>
      <c r="B170" s="40" t="s">
        <v>484</v>
      </c>
      <c r="C170" s="109">
        <v>0</v>
      </c>
      <c r="D170" s="110">
        <v>0</v>
      </c>
      <c r="E170" s="110">
        <v>0</v>
      </c>
      <c r="F170" s="110">
        <v>0</v>
      </c>
      <c r="G170" s="110">
        <v>0</v>
      </c>
      <c r="H170" s="33"/>
    </row>
    <row r="171" spans="1:9" ht="70.2" customHeight="1" x14ac:dyDescent="0.3">
      <c r="A171" s="10" t="s">
        <v>405</v>
      </c>
      <c r="B171" s="41" t="s">
        <v>23</v>
      </c>
      <c r="C171" s="109">
        <f t="shared" ref="C171:C178" si="1">SUM(D171:G171)</f>
        <v>6601.6</v>
      </c>
      <c r="D171" s="110">
        <f>D172+D173</f>
        <v>0</v>
      </c>
      <c r="E171" s="110">
        <f>E172+E173</f>
        <v>0</v>
      </c>
      <c r="F171" s="110">
        <f>F172+F173</f>
        <v>0</v>
      </c>
      <c r="G171" s="110">
        <f>G172+G173</f>
        <v>6601.6</v>
      </c>
      <c r="H171" s="39" t="s">
        <v>609</v>
      </c>
      <c r="I171" s="6"/>
    </row>
    <row r="172" spans="1:9" ht="60.6" customHeight="1" x14ac:dyDescent="0.3">
      <c r="A172" s="10" t="s">
        <v>501</v>
      </c>
      <c r="B172" s="41" t="s">
        <v>485</v>
      </c>
      <c r="C172" s="109">
        <f t="shared" si="1"/>
        <v>2173.6</v>
      </c>
      <c r="D172" s="110">
        <v>0</v>
      </c>
      <c r="E172" s="110">
        <v>0</v>
      </c>
      <c r="F172" s="110">
        <v>0</v>
      </c>
      <c r="G172" s="110">
        <v>2173.6</v>
      </c>
      <c r="H172" s="39" t="s">
        <v>609</v>
      </c>
      <c r="I172" s="6"/>
    </row>
    <row r="173" spans="1:9" ht="58.2" customHeight="1" x14ac:dyDescent="0.3">
      <c r="A173" s="10" t="s">
        <v>502</v>
      </c>
      <c r="B173" s="41" t="s">
        <v>486</v>
      </c>
      <c r="C173" s="109">
        <f t="shared" si="1"/>
        <v>4428</v>
      </c>
      <c r="D173" s="110">
        <v>0</v>
      </c>
      <c r="E173" s="110">
        <v>0</v>
      </c>
      <c r="F173" s="110">
        <v>0</v>
      </c>
      <c r="G173" s="110">
        <v>4428</v>
      </c>
      <c r="H173" s="39" t="s">
        <v>609</v>
      </c>
      <c r="I173" s="6"/>
    </row>
    <row r="174" spans="1:9" ht="112.8" customHeight="1" x14ac:dyDescent="0.3">
      <c r="A174" s="10" t="s">
        <v>406</v>
      </c>
      <c r="B174" s="41" t="s">
        <v>25</v>
      </c>
      <c r="C174" s="109">
        <f t="shared" si="1"/>
        <v>11620</v>
      </c>
      <c r="D174" s="110">
        <f>D175+D176</f>
        <v>0</v>
      </c>
      <c r="E174" s="110">
        <f>E175+E176</f>
        <v>0</v>
      </c>
      <c r="F174" s="110">
        <f>F175+F176</f>
        <v>0</v>
      </c>
      <c r="G174" s="110">
        <f>G175+G176</f>
        <v>11620</v>
      </c>
      <c r="H174" s="39" t="s">
        <v>628</v>
      </c>
      <c r="I174" s="6"/>
    </row>
    <row r="175" spans="1:9" ht="97.8" customHeight="1" x14ac:dyDescent="0.3">
      <c r="A175" s="10" t="s">
        <v>503</v>
      </c>
      <c r="B175" s="41" t="s">
        <v>487</v>
      </c>
      <c r="C175" s="109">
        <f t="shared" si="1"/>
        <v>1620</v>
      </c>
      <c r="D175" s="114">
        <v>0</v>
      </c>
      <c r="E175" s="114">
        <v>0</v>
      </c>
      <c r="F175" s="114">
        <v>0</v>
      </c>
      <c r="G175" s="111">
        <v>1620</v>
      </c>
      <c r="H175" s="39" t="s">
        <v>628</v>
      </c>
      <c r="I175" s="6"/>
    </row>
    <row r="176" spans="1:9" ht="100.2" customHeight="1" x14ac:dyDescent="0.3">
      <c r="A176" s="10" t="s">
        <v>504</v>
      </c>
      <c r="B176" s="41" t="s">
        <v>488</v>
      </c>
      <c r="C176" s="109">
        <f t="shared" si="1"/>
        <v>10000</v>
      </c>
      <c r="D176" s="114">
        <v>0</v>
      </c>
      <c r="E176" s="114">
        <v>0</v>
      </c>
      <c r="F176" s="114">
        <v>0</v>
      </c>
      <c r="G176" s="111">
        <v>10000</v>
      </c>
      <c r="H176" s="39" t="s">
        <v>610</v>
      </c>
      <c r="I176" s="6"/>
    </row>
    <row r="177" spans="1:9" ht="59.4" customHeight="1" x14ac:dyDescent="0.3">
      <c r="A177" s="105" t="s">
        <v>407</v>
      </c>
      <c r="B177" s="41" t="s">
        <v>26</v>
      </c>
      <c r="C177" s="109">
        <f t="shared" si="1"/>
        <v>450.5</v>
      </c>
      <c r="D177" s="114">
        <v>0</v>
      </c>
      <c r="E177" s="114">
        <v>0</v>
      </c>
      <c r="F177" s="111">
        <v>450.5</v>
      </c>
      <c r="G177" s="114">
        <v>0</v>
      </c>
      <c r="H177" s="40" t="s">
        <v>516</v>
      </c>
      <c r="I177" s="6"/>
    </row>
    <row r="178" spans="1:9" ht="59.4" customHeight="1" x14ac:dyDescent="0.3">
      <c r="A178" s="105" t="s">
        <v>408</v>
      </c>
      <c r="B178" s="41" t="s">
        <v>27</v>
      </c>
      <c r="C178" s="109">
        <f t="shared" si="1"/>
        <v>12.1</v>
      </c>
      <c r="D178" s="114">
        <v>0</v>
      </c>
      <c r="E178" s="114">
        <v>0</v>
      </c>
      <c r="F178" s="111">
        <v>12.1</v>
      </c>
      <c r="G178" s="114">
        <v>0</v>
      </c>
      <c r="H178" s="40" t="s">
        <v>516</v>
      </c>
      <c r="I178" s="6"/>
    </row>
    <row r="179" spans="1:9" x14ac:dyDescent="0.3">
      <c r="A179" s="155" t="s">
        <v>409</v>
      </c>
      <c r="B179" s="156"/>
      <c r="C179" s="156"/>
      <c r="D179" s="156"/>
      <c r="E179" s="156"/>
      <c r="F179" s="156"/>
      <c r="G179" s="156"/>
      <c r="H179" s="157"/>
      <c r="I179" s="6"/>
    </row>
    <row r="180" spans="1:9" ht="57.6" customHeight="1" x14ac:dyDescent="0.3">
      <c r="A180" s="10" t="s">
        <v>410</v>
      </c>
      <c r="B180" s="41" t="s">
        <v>28</v>
      </c>
      <c r="C180" s="165" t="s">
        <v>690</v>
      </c>
      <c r="D180" s="166"/>
      <c r="E180" s="166"/>
      <c r="F180" s="166"/>
      <c r="G180" s="166"/>
      <c r="H180" s="167"/>
    </row>
    <row r="181" spans="1:9" ht="124.2" customHeight="1" x14ac:dyDescent="0.3">
      <c r="A181" s="10" t="s">
        <v>505</v>
      </c>
      <c r="B181" s="40" t="s">
        <v>489</v>
      </c>
      <c r="C181" s="109">
        <f>SUM(D181:G181)</f>
        <v>0</v>
      </c>
      <c r="D181" s="110">
        <v>0</v>
      </c>
      <c r="E181" s="110">
        <v>0</v>
      </c>
      <c r="F181" s="110">
        <v>0</v>
      </c>
      <c r="G181" s="110">
        <v>0</v>
      </c>
      <c r="H181" s="40" t="s">
        <v>611</v>
      </c>
    </row>
    <row r="182" spans="1:9" x14ac:dyDescent="0.3">
      <c r="A182" s="10" t="s">
        <v>506</v>
      </c>
      <c r="B182" s="162" t="s">
        <v>690</v>
      </c>
      <c r="C182" s="163"/>
      <c r="D182" s="163"/>
      <c r="E182" s="163"/>
      <c r="F182" s="163"/>
      <c r="G182" s="163"/>
      <c r="H182" s="164"/>
    </row>
    <row r="183" spans="1:9" ht="14.25" customHeight="1" x14ac:dyDescent="0.3">
      <c r="A183" s="155" t="s">
        <v>411</v>
      </c>
      <c r="B183" s="156"/>
      <c r="C183" s="156"/>
      <c r="D183" s="156"/>
      <c r="E183" s="156"/>
      <c r="F183" s="156"/>
      <c r="G183" s="156"/>
      <c r="H183" s="157"/>
    </row>
    <row r="184" spans="1:9" ht="57" customHeight="1" x14ac:dyDescent="0.3">
      <c r="A184" s="10" t="s">
        <v>412</v>
      </c>
      <c r="B184" s="41" t="s">
        <v>29</v>
      </c>
      <c r="C184" s="109">
        <f>SUM(D184:G184)</f>
        <v>10</v>
      </c>
      <c r="D184" s="144">
        <v>0</v>
      </c>
      <c r="E184" s="144">
        <v>0</v>
      </c>
      <c r="F184" s="139">
        <v>10</v>
      </c>
      <c r="G184" s="144">
        <v>0</v>
      </c>
      <c r="H184" s="40" t="s">
        <v>613</v>
      </c>
    </row>
    <row r="185" spans="1:9" ht="95.4" customHeight="1" x14ac:dyDescent="0.3">
      <c r="A185" s="10" t="s">
        <v>507</v>
      </c>
      <c r="B185" s="41" t="s">
        <v>698</v>
      </c>
      <c r="C185" s="115">
        <v>0</v>
      </c>
      <c r="D185" s="114">
        <v>0</v>
      </c>
      <c r="E185" s="114">
        <v>0</v>
      </c>
      <c r="F185" s="114">
        <v>0</v>
      </c>
      <c r="G185" s="114">
        <v>0</v>
      </c>
      <c r="H185" s="40" t="s">
        <v>612</v>
      </c>
    </row>
    <row r="186" spans="1:9" ht="60" customHeight="1" x14ac:dyDescent="0.3">
      <c r="A186" s="10" t="s">
        <v>508</v>
      </c>
      <c r="B186" s="41" t="s">
        <v>490</v>
      </c>
      <c r="C186" s="116">
        <f>SUM(D186:G186)</f>
        <v>10</v>
      </c>
      <c r="D186" s="114">
        <v>0</v>
      </c>
      <c r="E186" s="114">
        <v>0</v>
      </c>
      <c r="F186" s="111">
        <v>10</v>
      </c>
      <c r="G186" s="114">
        <v>0</v>
      </c>
      <c r="H186" s="40" t="s">
        <v>613</v>
      </c>
    </row>
    <row r="187" spans="1:9" ht="89.4" customHeight="1" x14ac:dyDescent="0.3">
      <c r="A187" s="10" t="s">
        <v>509</v>
      </c>
      <c r="B187" s="41" t="s">
        <v>491</v>
      </c>
      <c r="C187" s="115">
        <v>0</v>
      </c>
      <c r="D187" s="114">
        <v>0</v>
      </c>
      <c r="E187" s="114">
        <v>0</v>
      </c>
      <c r="F187" s="114">
        <v>0</v>
      </c>
      <c r="G187" s="114">
        <v>0</v>
      </c>
      <c r="H187" s="44"/>
    </row>
    <row r="188" spans="1:9" ht="16.8" customHeight="1" x14ac:dyDescent="0.3">
      <c r="A188" s="155" t="s">
        <v>413</v>
      </c>
      <c r="B188" s="156"/>
      <c r="C188" s="156"/>
      <c r="D188" s="156"/>
      <c r="E188" s="156"/>
      <c r="F188" s="156"/>
      <c r="G188" s="156"/>
      <c r="H188" s="157"/>
    </row>
    <row r="189" spans="1:9" ht="105" customHeight="1" x14ac:dyDescent="0.3">
      <c r="A189" s="105" t="s">
        <v>414</v>
      </c>
      <c r="B189" s="41" t="s">
        <v>37</v>
      </c>
      <c r="C189" s="109">
        <f>SUM(D189:G189)</f>
        <v>1809.7</v>
      </c>
      <c r="D189" s="114">
        <v>0</v>
      </c>
      <c r="E189" s="114">
        <v>0</v>
      </c>
      <c r="F189" s="111">
        <v>1809.7</v>
      </c>
      <c r="G189" s="114">
        <v>0</v>
      </c>
      <c r="H189" s="41" t="s">
        <v>517</v>
      </c>
    </row>
    <row r="190" spans="1:9" ht="100.8" customHeight="1" x14ac:dyDescent="0.3">
      <c r="A190" s="105" t="s">
        <v>415</v>
      </c>
      <c r="B190" s="41" t="s">
        <v>8</v>
      </c>
      <c r="C190" s="109">
        <f>SUM(D190:G190)</f>
        <v>9270.5</v>
      </c>
      <c r="D190" s="110">
        <v>0</v>
      </c>
      <c r="E190" s="137">
        <v>2042.7</v>
      </c>
      <c r="F190" s="110">
        <v>7227.8</v>
      </c>
      <c r="G190" s="110">
        <v>0</v>
      </c>
      <c r="H190" s="108" t="s">
        <v>638</v>
      </c>
    </row>
    <row r="191" spans="1:9" ht="113.4" customHeight="1" x14ac:dyDescent="0.3">
      <c r="A191" s="105" t="s">
        <v>416</v>
      </c>
      <c r="B191" s="41" t="s">
        <v>462</v>
      </c>
      <c r="C191" s="109">
        <f>SUM(D191:G191)</f>
        <v>1802.6000000000001</v>
      </c>
      <c r="D191" s="114">
        <v>0</v>
      </c>
      <c r="E191" s="112">
        <v>1382.4</v>
      </c>
      <c r="F191" s="111">
        <v>420.2</v>
      </c>
      <c r="G191" s="114">
        <v>0</v>
      </c>
      <c r="H191" s="108" t="s">
        <v>637</v>
      </c>
    </row>
    <row r="192" spans="1:9" x14ac:dyDescent="0.3">
      <c r="A192" s="155" t="s">
        <v>417</v>
      </c>
      <c r="B192" s="156"/>
      <c r="C192" s="156"/>
      <c r="D192" s="156"/>
      <c r="E192" s="156"/>
      <c r="F192" s="156"/>
      <c r="G192" s="156"/>
      <c r="H192" s="157"/>
    </row>
    <row r="193" spans="1:8" ht="97.2" customHeight="1" x14ac:dyDescent="0.3">
      <c r="A193" s="105" t="s">
        <v>418</v>
      </c>
      <c r="B193" s="41" t="s">
        <v>463</v>
      </c>
      <c r="C193" s="109">
        <v>0</v>
      </c>
      <c r="D193" s="110">
        <v>0</v>
      </c>
      <c r="E193" s="110">
        <v>0</v>
      </c>
      <c r="F193" s="110">
        <v>0</v>
      </c>
      <c r="G193" s="110">
        <v>0</v>
      </c>
      <c r="H193" s="98"/>
    </row>
    <row r="194" spans="1:8" x14ac:dyDescent="0.3">
      <c r="A194" s="159" t="s">
        <v>419</v>
      </c>
      <c r="B194" s="159"/>
      <c r="C194" s="159"/>
      <c r="D194" s="159"/>
      <c r="E194" s="159"/>
      <c r="F194" s="159"/>
      <c r="G194" s="159"/>
      <c r="H194" s="159"/>
    </row>
    <row r="195" spans="1:8" x14ac:dyDescent="0.3">
      <c r="A195" s="161" t="s">
        <v>420</v>
      </c>
      <c r="B195" s="161"/>
      <c r="C195" s="161"/>
      <c r="D195" s="161"/>
      <c r="E195" s="161"/>
      <c r="F195" s="161"/>
      <c r="G195" s="161"/>
      <c r="H195" s="161"/>
    </row>
    <row r="196" spans="1:8" ht="49.8" customHeight="1" x14ac:dyDescent="0.3">
      <c r="A196" s="105" t="s">
        <v>421</v>
      </c>
      <c r="B196" s="41" t="s">
        <v>422</v>
      </c>
      <c r="C196" s="109">
        <f>SUM(D196:G196)</f>
        <v>5650</v>
      </c>
      <c r="D196" s="110">
        <v>0</v>
      </c>
      <c r="E196" s="111">
        <v>0</v>
      </c>
      <c r="F196" s="111">
        <v>5650</v>
      </c>
      <c r="G196" s="111">
        <v>0</v>
      </c>
      <c r="H196" s="41" t="s">
        <v>518</v>
      </c>
    </row>
    <row r="197" spans="1:8" ht="85.8" customHeight="1" x14ac:dyDescent="0.3">
      <c r="A197" s="105" t="s">
        <v>423</v>
      </c>
      <c r="B197" s="41" t="s">
        <v>33</v>
      </c>
      <c r="C197" s="109">
        <f>SUM(D197:G197)</f>
        <v>70</v>
      </c>
      <c r="D197" s="111">
        <v>0</v>
      </c>
      <c r="E197" s="111">
        <v>70</v>
      </c>
      <c r="F197" s="111">
        <v>0</v>
      </c>
      <c r="G197" s="111">
        <v>0</v>
      </c>
      <c r="H197" s="41" t="s">
        <v>519</v>
      </c>
    </row>
    <row r="198" spans="1:8" x14ac:dyDescent="0.3">
      <c r="A198" s="155" t="s">
        <v>424</v>
      </c>
      <c r="B198" s="156"/>
      <c r="C198" s="156"/>
      <c r="D198" s="156"/>
      <c r="E198" s="156"/>
      <c r="F198" s="156"/>
      <c r="G198" s="156"/>
      <c r="H198" s="157"/>
    </row>
    <row r="199" spans="1:8" ht="67.2" customHeight="1" x14ac:dyDescent="0.3">
      <c r="A199" s="10" t="s">
        <v>425</v>
      </c>
      <c r="B199" s="41" t="s">
        <v>125</v>
      </c>
      <c r="C199" s="109">
        <f>SUM(D199:G199)</f>
        <v>163.69999999999999</v>
      </c>
      <c r="D199" s="110">
        <f>D201+D200</f>
        <v>0</v>
      </c>
      <c r="E199" s="110">
        <f>E201+E200</f>
        <v>0</v>
      </c>
      <c r="F199" s="110">
        <f>F201+F200+F202</f>
        <v>163.69999999999999</v>
      </c>
      <c r="G199" s="110">
        <f>G201+G200</f>
        <v>0</v>
      </c>
      <c r="H199" s="41" t="s">
        <v>518</v>
      </c>
    </row>
    <row r="200" spans="1:8" ht="41.4" x14ac:dyDescent="0.3">
      <c r="A200" s="10" t="s">
        <v>510</v>
      </c>
      <c r="B200" s="40" t="s">
        <v>492</v>
      </c>
      <c r="C200" s="109">
        <f>SUM(D200:G200)</f>
        <v>140</v>
      </c>
      <c r="D200" s="111">
        <v>0</v>
      </c>
      <c r="E200" s="111">
        <v>0</v>
      </c>
      <c r="F200" s="111">
        <v>140</v>
      </c>
      <c r="G200" s="111">
        <v>0</v>
      </c>
      <c r="H200" s="41" t="s">
        <v>518</v>
      </c>
    </row>
    <row r="201" spans="1:8" ht="41.4" x14ac:dyDescent="0.3">
      <c r="A201" s="10" t="s">
        <v>511</v>
      </c>
      <c r="B201" s="40" t="s">
        <v>493</v>
      </c>
      <c r="C201" s="109">
        <f>SUM(D201:G201)</f>
        <v>23.5</v>
      </c>
      <c r="D201" s="111">
        <v>0</v>
      </c>
      <c r="E201" s="111">
        <v>0</v>
      </c>
      <c r="F201" s="111">
        <v>23.5</v>
      </c>
      <c r="G201" s="111">
        <v>0</v>
      </c>
      <c r="H201" s="41" t="s">
        <v>518</v>
      </c>
    </row>
    <row r="202" spans="1:8" ht="41.4" x14ac:dyDescent="0.3">
      <c r="A202" s="10" t="s">
        <v>569</v>
      </c>
      <c r="B202" s="40" t="s">
        <v>567</v>
      </c>
      <c r="C202" s="109">
        <v>0.2</v>
      </c>
      <c r="D202" s="111">
        <v>0</v>
      </c>
      <c r="E202" s="111">
        <v>0</v>
      </c>
      <c r="F202" s="111">
        <v>0.2</v>
      </c>
      <c r="G202" s="111">
        <v>0</v>
      </c>
      <c r="H202" s="41" t="s">
        <v>518</v>
      </c>
    </row>
    <row r="203" spans="1:8" x14ac:dyDescent="0.3">
      <c r="A203" s="10" t="s">
        <v>574</v>
      </c>
      <c r="B203" s="103" t="s">
        <v>562</v>
      </c>
      <c r="C203" s="145">
        <v>0</v>
      </c>
      <c r="D203" s="112">
        <v>0</v>
      </c>
      <c r="E203" s="112">
        <v>0</v>
      </c>
      <c r="F203" s="112">
        <v>0</v>
      </c>
      <c r="G203" s="112">
        <v>0</v>
      </c>
      <c r="H203" s="68"/>
    </row>
    <row r="204" spans="1:8" x14ac:dyDescent="0.3">
      <c r="A204" s="155" t="s">
        <v>426</v>
      </c>
      <c r="B204" s="156"/>
      <c r="C204" s="156"/>
      <c r="D204" s="156"/>
      <c r="E204" s="156"/>
      <c r="F204" s="156"/>
      <c r="G204" s="156"/>
      <c r="H204" s="157"/>
    </row>
    <row r="205" spans="1:8" ht="96.6" customHeight="1" x14ac:dyDescent="0.3">
      <c r="A205" s="105" t="s">
        <v>427</v>
      </c>
      <c r="B205" s="41" t="s">
        <v>126</v>
      </c>
      <c r="C205" s="109">
        <f>SUM(D205:G205)</f>
        <v>1340</v>
      </c>
      <c r="D205" s="111">
        <v>0</v>
      </c>
      <c r="E205" s="111">
        <v>0</v>
      </c>
      <c r="F205" s="111">
        <v>200</v>
      </c>
      <c r="G205" s="112">
        <v>1140</v>
      </c>
      <c r="H205" s="41" t="s">
        <v>614</v>
      </c>
    </row>
    <row r="206" spans="1:8" ht="49.8" customHeight="1" x14ac:dyDescent="0.3">
      <c r="A206" s="105" t="s">
        <v>428</v>
      </c>
      <c r="B206" s="41" t="s">
        <v>494</v>
      </c>
      <c r="C206" s="136">
        <v>0</v>
      </c>
      <c r="D206" s="111">
        <v>0</v>
      </c>
      <c r="E206" s="111">
        <v>0</v>
      </c>
      <c r="F206" s="111">
        <v>0</v>
      </c>
      <c r="G206" s="111">
        <v>0</v>
      </c>
      <c r="H206" s="37"/>
    </row>
    <row r="207" spans="1:8" x14ac:dyDescent="0.3">
      <c r="A207" s="159" t="s">
        <v>452</v>
      </c>
      <c r="B207" s="159"/>
      <c r="C207" s="159"/>
      <c r="D207" s="159"/>
      <c r="E207" s="159"/>
      <c r="F207" s="159"/>
      <c r="G207" s="159"/>
      <c r="H207" s="159"/>
    </row>
    <row r="208" spans="1:8" x14ac:dyDescent="0.3">
      <c r="A208" s="161" t="s">
        <v>453</v>
      </c>
      <c r="B208" s="161"/>
      <c r="C208" s="161"/>
      <c r="D208" s="161"/>
      <c r="E208" s="161"/>
      <c r="F208" s="161"/>
      <c r="G208" s="161"/>
      <c r="H208" s="161"/>
    </row>
    <row r="209" spans="1:8" s="35" customFormat="1" ht="48.6" customHeight="1" x14ac:dyDescent="0.3">
      <c r="A209" s="36" t="s">
        <v>429</v>
      </c>
      <c r="B209" s="71" t="s">
        <v>430</v>
      </c>
      <c r="C209" s="136">
        <v>0</v>
      </c>
      <c r="D209" s="111">
        <v>0</v>
      </c>
      <c r="E209" s="111">
        <v>0</v>
      </c>
      <c r="F209" s="111">
        <v>0</v>
      </c>
      <c r="G209" s="111">
        <v>0</v>
      </c>
      <c r="H209" s="97"/>
    </row>
    <row r="210" spans="1:8" x14ac:dyDescent="0.3">
      <c r="A210" s="155" t="s">
        <v>454</v>
      </c>
      <c r="B210" s="156"/>
      <c r="C210" s="156"/>
      <c r="D210" s="156"/>
      <c r="E210" s="156"/>
      <c r="F210" s="156"/>
      <c r="G210" s="156"/>
      <c r="H210" s="157"/>
    </row>
    <row r="211" spans="1:8" ht="40.200000000000003" customHeight="1" x14ac:dyDescent="0.3">
      <c r="A211" s="105" t="s">
        <v>431</v>
      </c>
      <c r="B211" s="41" t="s">
        <v>22</v>
      </c>
      <c r="C211" s="109">
        <f>SUM(D211:G211)</f>
        <v>48</v>
      </c>
      <c r="D211" s="111">
        <v>0</v>
      </c>
      <c r="E211" s="111">
        <v>0</v>
      </c>
      <c r="F211" s="111">
        <v>0</v>
      </c>
      <c r="G211" s="111">
        <v>48</v>
      </c>
      <c r="H211" s="40" t="s">
        <v>615</v>
      </c>
    </row>
    <row r="212" spans="1:8" ht="43.2" customHeight="1" x14ac:dyDescent="0.3">
      <c r="A212" s="105" t="s">
        <v>432</v>
      </c>
      <c r="B212" s="41" t="s">
        <v>129</v>
      </c>
      <c r="C212" s="109">
        <v>0</v>
      </c>
      <c r="D212" s="110">
        <v>0</v>
      </c>
      <c r="E212" s="110">
        <v>0</v>
      </c>
      <c r="F212" s="110">
        <v>0</v>
      </c>
      <c r="G212" s="110">
        <v>0</v>
      </c>
      <c r="H212" s="41"/>
    </row>
    <row r="213" spans="1:8" ht="39.6" customHeight="1" x14ac:dyDescent="0.3">
      <c r="A213" s="105" t="s">
        <v>433</v>
      </c>
      <c r="B213" s="41" t="s">
        <v>83</v>
      </c>
      <c r="C213" s="109">
        <f>SUM(D213:G213)</f>
        <v>68</v>
      </c>
      <c r="D213" s="111">
        <v>0</v>
      </c>
      <c r="E213" s="111">
        <v>0</v>
      </c>
      <c r="F213" s="111">
        <v>68</v>
      </c>
      <c r="G213" s="111">
        <v>0</v>
      </c>
      <c r="H213" s="41" t="s">
        <v>520</v>
      </c>
    </row>
    <row r="214" spans="1:8" x14ac:dyDescent="0.3">
      <c r="A214" s="175" t="s">
        <v>434</v>
      </c>
      <c r="B214" s="176"/>
      <c r="C214" s="176"/>
      <c r="D214" s="176"/>
      <c r="E214" s="176"/>
      <c r="F214" s="176"/>
      <c r="G214" s="176"/>
      <c r="H214" s="177"/>
    </row>
    <row r="215" spans="1:8" ht="72.599999999999994" customHeight="1" x14ac:dyDescent="0.3">
      <c r="A215" s="105" t="s">
        <v>435</v>
      </c>
      <c r="B215" s="41" t="s">
        <v>130</v>
      </c>
      <c r="C215" s="109">
        <v>0</v>
      </c>
      <c r="D215" s="110">
        <v>0</v>
      </c>
      <c r="E215" s="110">
        <v>0</v>
      </c>
      <c r="F215" s="110">
        <v>0</v>
      </c>
      <c r="G215" s="110">
        <v>0</v>
      </c>
      <c r="H215" s="41"/>
    </row>
    <row r="216" spans="1:8" ht="73.8" customHeight="1" x14ac:dyDescent="0.3">
      <c r="A216" s="105" t="s">
        <v>436</v>
      </c>
      <c r="B216" s="41" t="s">
        <v>437</v>
      </c>
      <c r="C216" s="109">
        <v>0</v>
      </c>
      <c r="D216" s="110">
        <v>0</v>
      </c>
      <c r="E216" s="110">
        <v>0</v>
      </c>
      <c r="F216" s="110">
        <v>0</v>
      </c>
      <c r="G216" s="110">
        <v>0</v>
      </c>
      <c r="H216" s="41"/>
    </row>
    <row r="217" spans="1:8" ht="70.8" customHeight="1" x14ac:dyDescent="0.3">
      <c r="A217" s="105" t="s">
        <v>439</v>
      </c>
      <c r="B217" s="41" t="s">
        <v>438</v>
      </c>
      <c r="C217" s="109">
        <v>0</v>
      </c>
      <c r="D217" s="110">
        <v>0</v>
      </c>
      <c r="E217" s="110">
        <v>0</v>
      </c>
      <c r="F217" s="110">
        <v>0</v>
      </c>
      <c r="G217" s="110">
        <v>0</v>
      </c>
      <c r="H217" s="41"/>
    </row>
    <row r="218" spans="1:8" ht="45" customHeight="1" x14ac:dyDescent="0.3">
      <c r="A218" s="105" t="s">
        <v>440</v>
      </c>
      <c r="B218" s="71" t="s">
        <v>131</v>
      </c>
      <c r="C218" s="109">
        <v>0</v>
      </c>
      <c r="D218" s="110">
        <v>0</v>
      </c>
      <c r="E218" s="110">
        <v>0</v>
      </c>
      <c r="F218" s="110">
        <v>0</v>
      </c>
      <c r="G218" s="110">
        <v>0</v>
      </c>
      <c r="H218" s="41"/>
    </row>
    <row r="219" spans="1:8" ht="15" customHeight="1" x14ac:dyDescent="0.3">
      <c r="A219" s="105"/>
      <c r="B219" s="149" t="s">
        <v>715</v>
      </c>
      <c r="C219" s="109">
        <f>SUM(D219:G219)</f>
        <v>2589390.1612499999</v>
      </c>
      <c r="D219" s="109">
        <f>[1]Финансирование!$D$219</f>
        <v>66957.299999999988</v>
      </c>
      <c r="E219" s="109">
        <f>[1]Финансирование!$E$219</f>
        <v>229408.19999999998</v>
      </c>
      <c r="F219" s="109">
        <f>[1]Финансирование!$F$219</f>
        <v>367508.46124999999</v>
      </c>
      <c r="G219" s="109">
        <f>[1]Финансирование!$G$219</f>
        <v>1925516.2000000002</v>
      </c>
      <c r="H219" s="41"/>
    </row>
    <row r="220" spans="1:8" ht="45" customHeight="1" x14ac:dyDescent="0.3">
      <c r="A220" s="75"/>
      <c r="B220" s="150"/>
      <c r="C220" s="151"/>
      <c r="D220" s="152"/>
      <c r="E220" s="152"/>
      <c r="F220" s="152"/>
      <c r="G220" s="152"/>
      <c r="H220" s="153"/>
    </row>
    <row r="221" spans="1:8" ht="45" customHeight="1" x14ac:dyDescent="0.3">
      <c r="A221" s="75"/>
      <c r="B221" s="150"/>
      <c r="C221" s="151"/>
      <c r="D221" s="152"/>
      <c r="E221" s="152"/>
      <c r="F221" s="152"/>
      <c r="G221" s="152"/>
      <c r="H221" s="153"/>
    </row>
    <row r="222" spans="1:8" ht="45" customHeight="1" x14ac:dyDescent="0.3">
      <c r="A222" s="75"/>
      <c r="B222" s="150"/>
      <c r="C222" s="151"/>
      <c r="D222" s="152"/>
      <c r="E222" s="152"/>
      <c r="F222" s="152"/>
      <c r="G222" s="152"/>
      <c r="H222" s="153"/>
    </row>
    <row r="223" spans="1:8" ht="45" customHeight="1" x14ac:dyDescent="0.3">
      <c r="A223" s="75"/>
      <c r="B223" s="150"/>
      <c r="C223" s="151"/>
      <c r="D223" s="152"/>
      <c r="E223" s="152"/>
      <c r="F223" s="152"/>
      <c r="G223" s="152"/>
      <c r="H223" s="153"/>
    </row>
    <row r="224" spans="1:8" ht="45" customHeight="1" x14ac:dyDescent="0.3">
      <c r="A224" s="75"/>
      <c r="B224" s="150"/>
      <c r="C224" s="151"/>
      <c r="D224" s="152"/>
      <c r="E224" s="152"/>
      <c r="F224" s="152"/>
      <c r="G224" s="152"/>
      <c r="H224" s="153"/>
    </row>
    <row r="225" spans="1:8" ht="45" customHeight="1" x14ac:dyDescent="0.3">
      <c r="A225" s="75"/>
      <c r="B225" s="150"/>
      <c r="C225" s="151"/>
      <c r="D225" s="152"/>
      <c r="E225" s="152"/>
      <c r="F225" s="152"/>
      <c r="G225" s="152"/>
      <c r="H225" s="153"/>
    </row>
    <row r="226" spans="1:8" ht="45" customHeight="1" x14ac:dyDescent="0.3">
      <c r="A226" s="75"/>
      <c r="B226" s="150"/>
      <c r="C226" s="151"/>
      <c r="D226" s="152"/>
      <c r="E226" s="152"/>
      <c r="F226" s="152"/>
      <c r="G226" s="152"/>
      <c r="H226" s="153"/>
    </row>
    <row r="227" spans="1:8" ht="45" customHeight="1" x14ac:dyDescent="0.3">
      <c r="A227" s="75"/>
      <c r="B227" s="150"/>
      <c r="C227" s="151"/>
      <c r="D227" s="152"/>
      <c r="E227" s="152"/>
      <c r="F227" s="152"/>
      <c r="G227" s="152"/>
      <c r="H227" s="153"/>
    </row>
    <row r="228" spans="1:8" ht="45" customHeight="1" x14ac:dyDescent="0.3">
      <c r="A228" s="75"/>
      <c r="B228" s="150"/>
      <c r="C228" s="151"/>
      <c r="D228" s="152"/>
      <c r="E228" s="152"/>
      <c r="F228" s="152"/>
      <c r="G228" s="152"/>
      <c r="H228" s="153"/>
    </row>
    <row r="229" spans="1:8" x14ac:dyDescent="0.3">
      <c r="A229" s="195"/>
      <c r="B229" s="196"/>
      <c r="C229" s="197"/>
      <c r="D229" s="197"/>
      <c r="E229" s="197"/>
      <c r="F229" s="197"/>
      <c r="G229" s="197"/>
      <c r="H229" s="198"/>
    </row>
    <row r="230" spans="1:8" x14ac:dyDescent="0.3">
      <c r="D230" s="122"/>
      <c r="E230" s="122"/>
      <c r="F230" s="122"/>
      <c r="G230" s="122"/>
    </row>
    <row r="232" spans="1:8" x14ac:dyDescent="0.3">
      <c r="B232" s="185"/>
      <c r="C232" s="185"/>
      <c r="D232" s="185"/>
    </row>
    <row r="233" spans="1:8" x14ac:dyDescent="0.3">
      <c r="B233" s="185"/>
      <c r="C233" s="185"/>
      <c r="D233" s="185"/>
    </row>
    <row r="234" spans="1:8" x14ac:dyDescent="0.3">
      <c r="B234" s="185"/>
      <c r="C234" s="185"/>
      <c r="D234" s="185"/>
    </row>
    <row r="235" spans="1:8" x14ac:dyDescent="0.3">
      <c r="B235" s="185"/>
      <c r="C235" s="185"/>
      <c r="D235" s="185"/>
    </row>
    <row r="236" spans="1:8" x14ac:dyDescent="0.3">
      <c r="B236" s="185"/>
      <c r="C236" s="185"/>
      <c r="D236" s="185"/>
    </row>
    <row r="237" spans="1:8" x14ac:dyDescent="0.3">
      <c r="B237" s="185"/>
      <c r="C237" s="185"/>
      <c r="D237" s="185"/>
    </row>
    <row r="238" spans="1:8" x14ac:dyDescent="0.3">
      <c r="B238" s="185"/>
      <c r="C238" s="185"/>
      <c r="D238" s="185"/>
    </row>
  </sheetData>
  <mergeCells count="81">
    <mergeCell ref="A149:H149"/>
    <mergeCell ref="A153:H153"/>
    <mergeCell ref="A93:H93"/>
    <mergeCell ref="A97:H97"/>
    <mergeCell ref="A98:H98"/>
    <mergeCell ref="A102:H102"/>
    <mergeCell ref="A141:H141"/>
    <mergeCell ref="A143:H143"/>
    <mergeCell ref="A110:H110"/>
    <mergeCell ref="A108:H108"/>
    <mergeCell ref="A113:H113"/>
    <mergeCell ref="A114:H114"/>
    <mergeCell ref="A133:H133"/>
    <mergeCell ref="A134:H134"/>
    <mergeCell ref="A137:H137"/>
    <mergeCell ref="A117:H117"/>
    <mergeCell ref="B232:D238"/>
    <mergeCell ref="A192:H192"/>
    <mergeCell ref="A214:H214"/>
    <mergeCell ref="A207:H207"/>
    <mergeCell ref="A208:H208"/>
    <mergeCell ref="A194:H194"/>
    <mergeCell ref="A195:H195"/>
    <mergeCell ref="A198:H198"/>
    <mergeCell ref="A204:H204"/>
    <mergeCell ref="A210:H210"/>
    <mergeCell ref="A188:H188"/>
    <mergeCell ref="A155:H155"/>
    <mergeCell ref="A156:H156"/>
    <mergeCell ref="A179:H179"/>
    <mergeCell ref="A160:H160"/>
    <mergeCell ref="A166:H166"/>
    <mergeCell ref="A183:H183"/>
    <mergeCell ref="B169:H169"/>
    <mergeCell ref="B182:H182"/>
    <mergeCell ref="C180:H180"/>
    <mergeCell ref="B168:H168"/>
    <mergeCell ref="C167:H167"/>
    <mergeCell ref="A120:H120"/>
    <mergeCell ref="A124:H124"/>
    <mergeCell ref="A139:H139"/>
    <mergeCell ref="A48:H48"/>
    <mergeCell ref="A58:H58"/>
    <mergeCell ref="A64:H64"/>
    <mergeCell ref="A72:H72"/>
    <mergeCell ref="A73:H73"/>
    <mergeCell ref="A75:H75"/>
    <mergeCell ref="A52:H52"/>
    <mergeCell ref="A55:H55"/>
    <mergeCell ref="A79:H79"/>
    <mergeCell ref="A81:H81"/>
    <mergeCell ref="A83:H83"/>
    <mergeCell ref="A89:H89"/>
    <mergeCell ref="A91:H91"/>
    <mergeCell ref="B99:H99"/>
    <mergeCell ref="A132:H132"/>
    <mergeCell ref="A2:H2"/>
    <mergeCell ref="A4:A5"/>
    <mergeCell ref="B4:B5"/>
    <mergeCell ref="H4:H5"/>
    <mergeCell ref="C4:G4"/>
    <mergeCell ref="A6:H6"/>
    <mergeCell ref="A7:H7"/>
    <mergeCell ref="A8:H8"/>
    <mergeCell ref="A11:H11"/>
    <mergeCell ref="A15:H15"/>
    <mergeCell ref="B9:H9"/>
    <mergeCell ref="B10:H10"/>
    <mergeCell ref="B12:H12"/>
    <mergeCell ref="A46:H46"/>
    <mergeCell ref="A47:H47"/>
    <mergeCell ref="A33:H33"/>
    <mergeCell ref="A37:H37"/>
    <mergeCell ref="A18:H18"/>
    <mergeCell ref="A19:H19"/>
    <mergeCell ref="A23:H23"/>
    <mergeCell ref="A27:H27"/>
    <mergeCell ref="A28:H28"/>
    <mergeCell ref="A25:H25"/>
    <mergeCell ref="B42:H42"/>
    <mergeCell ref="C39:H39"/>
  </mergeCells>
  <pageMargins left="0.11811023622047245" right="0.11811023622047245" top="0.74803149606299213" bottom="0.74803149606299213" header="0.31496062992125984" footer="0.31496062992125984"/>
  <pageSetup paperSize="9" scale="80" orientation="landscape" horizontalDpi="1200" verticalDpi="1200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view="pageLayout" topLeftCell="A199" zoomScale="75" zoomScaleNormal="100" zoomScaleSheetLayoutView="100" zoomScalePageLayoutView="75" workbookViewId="0">
      <selection activeCell="I89" sqref="I89"/>
    </sheetView>
  </sheetViews>
  <sheetFormatPr defaultRowHeight="14.4" x14ac:dyDescent="0.3"/>
  <cols>
    <col min="1" max="1" width="4.6640625" customWidth="1"/>
    <col min="2" max="2" width="76.21875" customWidth="1"/>
    <col min="3" max="3" width="16.109375" customWidth="1"/>
    <col min="4" max="4" width="22.77734375" customWidth="1"/>
    <col min="5" max="5" width="18.33203125" customWidth="1"/>
    <col min="6" max="6" width="17.5546875" customWidth="1"/>
    <col min="7" max="8" width="14" customWidth="1"/>
    <col min="9" max="9" width="20.77734375" customWidth="1"/>
  </cols>
  <sheetData>
    <row r="1" spans="1:9" ht="138" customHeight="1" x14ac:dyDescent="0.3">
      <c r="I1" s="146" t="s">
        <v>692</v>
      </c>
    </row>
    <row r="2" spans="1:9" ht="49.8" customHeight="1" x14ac:dyDescent="0.3">
      <c r="A2" s="189" t="s">
        <v>521</v>
      </c>
      <c r="B2" s="189"/>
      <c r="C2" s="189"/>
      <c r="D2" s="189"/>
      <c r="E2" s="189"/>
      <c r="F2" s="189"/>
      <c r="G2" s="189"/>
      <c r="H2" s="189"/>
      <c r="I2" s="189"/>
    </row>
    <row r="3" spans="1:9" ht="17.399999999999999" x14ac:dyDescent="0.3">
      <c r="A3" s="7"/>
    </row>
    <row r="4" spans="1:9" ht="25.95" customHeight="1" x14ac:dyDescent="0.3">
      <c r="A4" s="191" t="s">
        <v>15</v>
      </c>
      <c r="B4" s="191" t="s">
        <v>17</v>
      </c>
      <c r="C4" s="191" t="s">
        <v>132</v>
      </c>
      <c r="D4" s="190">
        <v>2016</v>
      </c>
      <c r="E4" s="190">
        <v>2017</v>
      </c>
      <c r="F4" s="190">
        <v>2018</v>
      </c>
      <c r="G4" s="190"/>
      <c r="H4" s="190"/>
      <c r="I4" s="190" t="s">
        <v>528</v>
      </c>
    </row>
    <row r="5" spans="1:9" x14ac:dyDescent="0.3">
      <c r="A5" s="191"/>
      <c r="B5" s="191"/>
      <c r="C5" s="191"/>
      <c r="D5" s="190"/>
      <c r="E5" s="190"/>
      <c r="F5" s="190"/>
      <c r="G5" s="190"/>
      <c r="H5" s="190"/>
      <c r="I5" s="190"/>
    </row>
    <row r="6" spans="1:9" x14ac:dyDescent="0.3">
      <c r="A6" s="191"/>
      <c r="B6" s="191"/>
      <c r="C6" s="191"/>
      <c r="D6" s="190"/>
      <c r="E6" s="190"/>
      <c r="F6" s="117" t="s">
        <v>523</v>
      </c>
      <c r="G6" s="92" t="s">
        <v>524</v>
      </c>
      <c r="H6" s="92" t="s">
        <v>522</v>
      </c>
      <c r="I6" s="190"/>
    </row>
    <row r="7" spans="1:9" s="2" customFormat="1" ht="19.2" customHeight="1" x14ac:dyDescent="0.3">
      <c r="A7" s="188" t="s">
        <v>183</v>
      </c>
      <c r="B7" s="188"/>
      <c r="C7" s="188"/>
      <c r="D7" s="188"/>
      <c r="E7" s="188"/>
      <c r="F7" s="188"/>
      <c r="G7" s="188"/>
      <c r="H7" s="188"/>
      <c r="I7" s="188"/>
    </row>
    <row r="8" spans="1:9" s="2" customFormat="1" ht="26.4" x14ac:dyDescent="0.3">
      <c r="A8" s="12">
        <v>1</v>
      </c>
      <c r="B8" s="9" t="s">
        <v>193</v>
      </c>
      <c r="C8" s="25" t="s">
        <v>527</v>
      </c>
      <c r="D8" s="117">
        <v>458.6</v>
      </c>
      <c r="E8" s="14">
        <f>E11/E64/1000</f>
        <v>477.59150348809237</v>
      </c>
      <c r="F8" s="14">
        <f>F11/F64/1000</f>
        <v>488.00449991154574</v>
      </c>
      <c r="G8" s="73">
        <f>G11/G64/1000</f>
        <v>474.06891108247424</v>
      </c>
      <c r="H8" s="14">
        <f>G8/F8*100</f>
        <v>97.144372883529272</v>
      </c>
      <c r="I8" s="14"/>
    </row>
    <row r="9" spans="1:9" s="2" customFormat="1" ht="13.8" customHeight="1" x14ac:dyDescent="0.3">
      <c r="A9" s="188" t="s">
        <v>182</v>
      </c>
      <c r="B9" s="188"/>
      <c r="C9" s="188"/>
      <c r="D9" s="188"/>
      <c r="E9" s="188"/>
      <c r="F9" s="188"/>
      <c r="G9" s="188"/>
      <c r="H9" s="188"/>
      <c r="I9" s="188"/>
    </row>
    <row r="10" spans="1:9" s="1" customFormat="1" ht="28.2" customHeight="1" x14ac:dyDescent="0.25">
      <c r="A10" s="188" t="s">
        <v>178</v>
      </c>
      <c r="B10" s="188"/>
      <c r="C10" s="188"/>
      <c r="D10" s="188"/>
      <c r="E10" s="188"/>
      <c r="F10" s="188"/>
      <c r="G10" s="188"/>
      <c r="H10" s="188"/>
      <c r="I10" s="188"/>
    </row>
    <row r="11" spans="1:9" x14ac:dyDescent="0.3">
      <c r="A11" s="12">
        <v>2</v>
      </c>
      <c r="B11" s="53" t="s">
        <v>525</v>
      </c>
      <c r="C11" s="25" t="s">
        <v>527</v>
      </c>
      <c r="D11" s="25">
        <v>28691844.800000001</v>
      </c>
      <c r="E11" s="92">
        <v>29780218.199999999</v>
      </c>
      <c r="F11" s="77">
        <v>30343631.800000001</v>
      </c>
      <c r="G11" s="73">
        <v>29430198</v>
      </c>
      <c r="H11" s="60">
        <f>G11/F11*100</f>
        <v>96.989701806228751</v>
      </c>
      <c r="I11" s="17"/>
    </row>
    <row r="12" spans="1:9" ht="26.4" x14ac:dyDescent="0.3">
      <c r="A12" s="12">
        <f>A11+1</f>
        <v>3</v>
      </c>
      <c r="B12" s="53" t="s">
        <v>526</v>
      </c>
      <c r="C12" s="25" t="s">
        <v>527</v>
      </c>
      <c r="D12" s="25">
        <v>24298740.699999999</v>
      </c>
      <c r="E12" s="92">
        <v>25253419.899999999</v>
      </c>
      <c r="F12" s="77">
        <v>25176999.800000001</v>
      </c>
      <c r="G12" s="23">
        <v>24836696.800000001</v>
      </c>
      <c r="H12" s="60">
        <f>G12/F12*100</f>
        <v>98.648357617256693</v>
      </c>
      <c r="I12" s="17"/>
    </row>
    <row r="13" spans="1:9" ht="26.4" x14ac:dyDescent="0.3">
      <c r="A13" s="12">
        <f t="shared" ref="A13:A20" si="0">A12+1</f>
        <v>4</v>
      </c>
      <c r="B13" s="9" t="s">
        <v>18</v>
      </c>
      <c r="C13" s="92" t="s">
        <v>133</v>
      </c>
      <c r="D13" s="82"/>
      <c r="E13" s="48">
        <v>103.8</v>
      </c>
      <c r="F13" s="48">
        <v>105.8</v>
      </c>
      <c r="G13" s="60">
        <v>102.6</v>
      </c>
      <c r="H13" s="60"/>
      <c r="I13" s="17"/>
    </row>
    <row r="14" spans="1:9" ht="26.4" x14ac:dyDescent="0.3">
      <c r="A14" s="12">
        <f t="shared" si="0"/>
        <v>5</v>
      </c>
      <c r="B14" s="11" t="s">
        <v>564</v>
      </c>
      <c r="C14" s="25" t="s">
        <v>527</v>
      </c>
      <c r="D14" s="60">
        <v>484022.9</v>
      </c>
      <c r="E14" s="78">
        <v>509012.6</v>
      </c>
      <c r="F14" s="60">
        <v>518911.39</v>
      </c>
      <c r="G14" s="60">
        <v>467322</v>
      </c>
      <c r="H14" s="48">
        <f>G14/F14*100</f>
        <v>90.058150390570532</v>
      </c>
      <c r="I14" s="17"/>
    </row>
    <row r="15" spans="1:9" ht="26.4" x14ac:dyDescent="0.3">
      <c r="A15" s="12">
        <f t="shared" si="0"/>
        <v>6</v>
      </c>
      <c r="B15" s="11" t="s">
        <v>565</v>
      </c>
      <c r="C15" s="92" t="s">
        <v>133</v>
      </c>
      <c r="D15" s="48">
        <v>101.94</v>
      </c>
      <c r="E15" s="48">
        <v>105.16</v>
      </c>
      <c r="F15" s="48">
        <v>101.94</v>
      </c>
      <c r="G15" s="60">
        <f>G14/E14*100</f>
        <v>91.809515127916285</v>
      </c>
      <c r="H15" s="48"/>
      <c r="I15" s="17"/>
    </row>
    <row r="16" spans="1:9" x14ac:dyDescent="0.3">
      <c r="A16" s="12">
        <f t="shared" si="0"/>
        <v>7</v>
      </c>
      <c r="B16" s="9" t="s">
        <v>530</v>
      </c>
      <c r="C16" s="25" t="s">
        <v>527</v>
      </c>
      <c r="D16" s="16">
        <v>2141215.9</v>
      </c>
      <c r="E16" s="60">
        <v>2231203.2000000002</v>
      </c>
      <c r="F16" s="60">
        <v>4842216.9000000004</v>
      </c>
      <c r="G16" s="60">
        <v>4649465</v>
      </c>
      <c r="H16" s="48">
        <f>G16/F16*100</f>
        <v>96.019346014838774</v>
      </c>
      <c r="I16" s="17"/>
    </row>
    <row r="17" spans="1:9" x14ac:dyDescent="0.3">
      <c r="A17" s="12">
        <f t="shared" si="0"/>
        <v>8</v>
      </c>
      <c r="B17" s="9" t="s">
        <v>531</v>
      </c>
      <c r="C17" s="92" t="s">
        <v>133</v>
      </c>
      <c r="D17" s="120"/>
      <c r="E17" s="48">
        <v>99.7</v>
      </c>
      <c r="F17" s="60">
        <v>207.1</v>
      </c>
      <c r="G17" s="60">
        <v>198.8</v>
      </c>
      <c r="H17" s="48"/>
      <c r="I17" s="17"/>
    </row>
    <row r="18" spans="1:9" s="35" customFormat="1" x14ac:dyDescent="0.3">
      <c r="A18" s="12">
        <f t="shared" si="0"/>
        <v>9</v>
      </c>
      <c r="B18" s="11" t="s">
        <v>560</v>
      </c>
      <c r="C18" s="93" t="s">
        <v>133</v>
      </c>
      <c r="D18" s="60">
        <v>43.7</v>
      </c>
      <c r="E18" s="60">
        <v>45</v>
      </c>
      <c r="F18" s="60">
        <v>44.6</v>
      </c>
      <c r="G18" s="60">
        <v>44.1</v>
      </c>
      <c r="H18" s="60"/>
      <c r="I18" s="79"/>
    </row>
    <row r="19" spans="1:9" s="35" customFormat="1" x14ac:dyDescent="0.3">
      <c r="A19" s="12">
        <f t="shared" si="0"/>
        <v>10</v>
      </c>
      <c r="B19" s="11" t="s">
        <v>560</v>
      </c>
      <c r="C19" s="93" t="s">
        <v>563</v>
      </c>
      <c r="D19" s="60">
        <v>0.4</v>
      </c>
      <c r="E19" s="60">
        <v>0.4</v>
      </c>
      <c r="F19" s="60">
        <v>0.4</v>
      </c>
      <c r="G19" s="60">
        <v>0.4</v>
      </c>
      <c r="H19" s="60">
        <f>G19/F19*100</f>
        <v>100</v>
      </c>
      <c r="I19" s="79"/>
    </row>
    <row r="20" spans="1:9" s="131" customFormat="1" x14ac:dyDescent="0.3">
      <c r="A20" s="126">
        <f t="shared" si="0"/>
        <v>11</v>
      </c>
      <c r="B20" s="127" t="s">
        <v>617</v>
      </c>
      <c r="C20" s="128" t="s">
        <v>134</v>
      </c>
      <c r="D20" s="129">
        <v>231</v>
      </c>
      <c r="E20" s="129">
        <v>161</v>
      </c>
      <c r="F20" s="129">
        <v>136</v>
      </c>
      <c r="G20" s="129">
        <v>217</v>
      </c>
      <c r="H20" s="129">
        <f>G20/F20*100</f>
        <v>159.55882352941177</v>
      </c>
      <c r="I20" s="130"/>
    </row>
    <row r="21" spans="1:9" s="1" customFormat="1" ht="15" customHeight="1" x14ac:dyDescent="0.25">
      <c r="A21" s="188" t="s">
        <v>179</v>
      </c>
      <c r="B21" s="188"/>
      <c r="C21" s="188"/>
      <c r="D21" s="188"/>
      <c r="E21" s="188"/>
      <c r="F21" s="188"/>
      <c r="G21" s="188"/>
      <c r="H21" s="188"/>
      <c r="I21" s="188"/>
    </row>
    <row r="22" spans="1:9" ht="52.8" customHeight="1" x14ac:dyDescent="0.3">
      <c r="A22" s="13">
        <f>A20+1</f>
        <v>12</v>
      </c>
      <c r="B22" s="9" t="s">
        <v>136</v>
      </c>
      <c r="C22" s="92" t="s">
        <v>134</v>
      </c>
      <c r="D22" s="29">
        <v>26</v>
      </c>
      <c r="E22" s="29">
        <f>8+1</f>
        <v>9</v>
      </c>
      <c r="F22" s="93">
        <f>7+1</f>
        <v>8</v>
      </c>
      <c r="G22" s="124">
        <v>8</v>
      </c>
      <c r="H22" s="26">
        <v>0</v>
      </c>
      <c r="I22" s="54" t="s">
        <v>532</v>
      </c>
    </row>
    <row r="23" spans="1:9" ht="45" customHeight="1" x14ac:dyDescent="0.3">
      <c r="A23" s="13">
        <f>A22+1</f>
        <v>13</v>
      </c>
      <c r="B23" s="11" t="s">
        <v>135</v>
      </c>
      <c r="C23" s="93" t="s">
        <v>134</v>
      </c>
      <c r="D23" s="32">
        <v>234</v>
      </c>
      <c r="E23" s="32">
        <v>230</v>
      </c>
      <c r="F23" s="15">
        <v>300</v>
      </c>
      <c r="G23" s="93">
        <v>246</v>
      </c>
      <c r="H23" s="94">
        <f>G23/F23*100</f>
        <v>82</v>
      </c>
      <c r="I23" s="56" t="s">
        <v>707</v>
      </c>
    </row>
    <row r="24" spans="1:9" ht="44.4" customHeight="1" x14ac:dyDescent="0.3">
      <c r="A24" s="13">
        <f t="shared" ref="A24" si="1">A23+1</f>
        <v>14</v>
      </c>
      <c r="B24" s="9" t="s">
        <v>708</v>
      </c>
      <c r="C24" s="148" t="s">
        <v>133</v>
      </c>
      <c r="D24" s="25">
        <v>27.1</v>
      </c>
      <c r="E24" s="25">
        <v>26</v>
      </c>
      <c r="F24" s="148">
        <v>26.8</v>
      </c>
      <c r="G24" s="16">
        <v>25.6</v>
      </c>
      <c r="H24" s="94"/>
      <c r="I24" s="56" t="s">
        <v>707</v>
      </c>
    </row>
    <row r="25" spans="1:9" x14ac:dyDescent="0.3">
      <c r="A25" s="13">
        <f>A24+1</f>
        <v>15</v>
      </c>
      <c r="B25" s="9" t="s">
        <v>137</v>
      </c>
      <c r="C25" s="92" t="s">
        <v>133</v>
      </c>
      <c r="D25" s="17"/>
      <c r="E25" s="48">
        <v>97.7</v>
      </c>
      <c r="F25" s="16">
        <v>101.1</v>
      </c>
      <c r="G25" s="16">
        <v>105.8</v>
      </c>
      <c r="H25" s="94"/>
      <c r="I25" s="18"/>
    </row>
    <row r="26" spans="1:9" s="1" customFormat="1" ht="15" customHeight="1" x14ac:dyDescent="0.25">
      <c r="A26" s="187" t="s">
        <v>180</v>
      </c>
      <c r="B26" s="187"/>
      <c r="C26" s="187"/>
      <c r="D26" s="187"/>
      <c r="E26" s="187"/>
      <c r="F26" s="187"/>
      <c r="G26" s="187"/>
      <c r="H26" s="187"/>
      <c r="I26" s="187"/>
    </row>
    <row r="27" spans="1:9" s="1" customFormat="1" ht="15" customHeight="1" x14ac:dyDescent="0.3">
      <c r="A27" s="99">
        <f>A25+1</f>
        <v>16</v>
      </c>
      <c r="B27" s="74" t="s">
        <v>533</v>
      </c>
      <c r="C27" s="25" t="s">
        <v>534</v>
      </c>
      <c r="D27" s="92">
        <v>25.055</v>
      </c>
      <c r="E27" s="92">
        <v>24.300999999999998</v>
      </c>
      <c r="F27" s="92">
        <v>24.591999999999999</v>
      </c>
      <c r="G27" s="93">
        <v>23.521000000000001</v>
      </c>
      <c r="H27" s="26">
        <f>G27/F27*100</f>
        <v>95.644925178919976</v>
      </c>
      <c r="I27" s="118"/>
    </row>
    <row r="28" spans="1:9" s="1" customFormat="1" ht="15" customHeight="1" x14ac:dyDescent="0.3">
      <c r="A28" s="100">
        <f>A27+1</f>
        <v>17</v>
      </c>
      <c r="B28" s="9" t="s">
        <v>139</v>
      </c>
      <c r="C28" s="92" t="s">
        <v>133</v>
      </c>
      <c r="D28" s="14">
        <v>74.900000000000006</v>
      </c>
      <c r="E28" s="14">
        <v>74.099999999999994</v>
      </c>
      <c r="F28" s="14">
        <v>75.400000000000006</v>
      </c>
      <c r="G28" s="73">
        <v>71.7</v>
      </c>
      <c r="H28" s="26"/>
      <c r="I28" s="118"/>
    </row>
    <row r="29" spans="1:9" s="1" customFormat="1" ht="15" customHeight="1" x14ac:dyDescent="0.3">
      <c r="A29" s="100">
        <f t="shared" ref="A29:A42" si="2">A28+1</f>
        <v>18</v>
      </c>
      <c r="B29" s="76" t="s">
        <v>535</v>
      </c>
      <c r="C29" s="25" t="s">
        <v>529</v>
      </c>
      <c r="D29" s="48">
        <v>34494.300000000003</v>
      </c>
      <c r="E29" s="92">
        <v>36649.5</v>
      </c>
      <c r="F29" s="92">
        <v>37582.5</v>
      </c>
      <c r="G29" s="92">
        <v>39788.1</v>
      </c>
      <c r="H29" s="26">
        <f>G29/F29*100</f>
        <v>105.8686888844542</v>
      </c>
      <c r="I29" s="118"/>
    </row>
    <row r="30" spans="1:9" s="1" customFormat="1" ht="15" customHeight="1" x14ac:dyDescent="0.3">
      <c r="A30" s="100">
        <f t="shared" si="2"/>
        <v>19</v>
      </c>
      <c r="B30" s="76" t="s">
        <v>536</v>
      </c>
      <c r="C30" s="25" t="s">
        <v>133</v>
      </c>
      <c r="D30" s="25" t="s">
        <v>172</v>
      </c>
      <c r="E30" s="92">
        <v>103.3</v>
      </c>
      <c r="F30" s="92">
        <v>101.3</v>
      </c>
      <c r="G30" s="92">
        <v>109.3</v>
      </c>
      <c r="H30" s="26"/>
      <c r="I30" s="118"/>
    </row>
    <row r="31" spans="1:9" s="1" customFormat="1" ht="15" customHeight="1" x14ac:dyDescent="0.3">
      <c r="A31" s="100">
        <f t="shared" si="2"/>
        <v>20</v>
      </c>
      <c r="B31" s="52" t="s">
        <v>537</v>
      </c>
      <c r="C31" s="25" t="s">
        <v>527</v>
      </c>
      <c r="D31" s="43">
        <f>(D11/D27)/1000</f>
        <v>1145.1544522051488</v>
      </c>
      <c r="E31" s="43">
        <f>(E11/E27)/1000</f>
        <v>1225.4729517303815</v>
      </c>
      <c r="F31" s="43">
        <f>(F11/F27)/1000</f>
        <v>1233.8822299934941</v>
      </c>
      <c r="G31" s="72">
        <f>G11/G27/1000</f>
        <v>1251.2307299859699</v>
      </c>
      <c r="H31" s="14">
        <f>G31/F31*100</f>
        <v>101.40600938815427</v>
      </c>
      <c r="I31" s="118"/>
    </row>
    <row r="32" spans="1:9" s="1" customFormat="1" ht="15" customHeight="1" x14ac:dyDescent="0.3">
      <c r="A32" s="100">
        <f t="shared" si="2"/>
        <v>21</v>
      </c>
      <c r="B32" s="52" t="s">
        <v>538</v>
      </c>
      <c r="C32" s="25" t="s">
        <v>133</v>
      </c>
      <c r="D32" s="121"/>
      <c r="E32" s="14">
        <f>E31/D31*100</f>
        <v>107.01377000897727</v>
      </c>
      <c r="F32" s="14">
        <f>F31/D31*100</f>
        <v>107.74810573521223</v>
      </c>
      <c r="G32" s="73">
        <f>G31/D31*100</f>
        <v>109.2630542174077</v>
      </c>
      <c r="H32" s="14"/>
      <c r="I32" s="118"/>
    </row>
    <row r="33" spans="1:9" ht="26.4" x14ac:dyDescent="0.3">
      <c r="A33" s="100">
        <f t="shared" si="2"/>
        <v>22</v>
      </c>
      <c r="B33" s="9" t="s">
        <v>62</v>
      </c>
      <c r="C33" s="92" t="s">
        <v>133</v>
      </c>
      <c r="D33" s="94">
        <v>70</v>
      </c>
      <c r="E33" s="94">
        <v>71</v>
      </c>
      <c r="F33" s="26">
        <v>80</v>
      </c>
      <c r="G33" s="26">
        <v>90.7</v>
      </c>
      <c r="H33" s="94"/>
      <c r="I33" s="24"/>
    </row>
    <row r="34" spans="1:9" ht="26.4" x14ac:dyDescent="0.3">
      <c r="A34" s="100">
        <f t="shared" si="2"/>
        <v>23</v>
      </c>
      <c r="B34" s="9" t="s">
        <v>63</v>
      </c>
      <c r="C34" s="92" t="s">
        <v>133</v>
      </c>
      <c r="D34" s="94">
        <v>4.5999999999999996</v>
      </c>
      <c r="E34" s="94">
        <v>4.5999999999999996</v>
      </c>
      <c r="F34" s="26">
        <v>5.2</v>
      </c>
      <c r="G34" s="26">
        <v>5.6</v>
      </c>
      <c r="H34" s="94"/>
      <c r="I34" s="26"/>
    </row>
    <row r="35" spans="1:9" ht="27" x14ac:dyDescent="0.3">
      <c r="A35" s="100">
        <f t="shared" si="2"/>
        <v>24</v>
      </c>
      <c r="B35" s="45" t="s">
        <v>64</v>
      </c>
      <c r="C35" s="92" t="s">
        <v>133</v>
      </c>
      <c r="D35" s="94">
        <v>27</v>
      </c>
      <c r="E35" s="94">
        <v>23.4</v>
      </c>
      <c r="F35" s="26">
        <v>28</v>
      </c>
      <c r="G35" s="26">
        <v>31.7</v>
      </c>
      <c r="H35" s="94"/>
      <c r="I35" s="26"/>
    </row>
    <row r="36" spans="1:9" ht="26.4" x14ac:dyDescent="0.3">
      <c r="A36" s="100">
        <f t="shared" si="2"/>
        <v>25</v>
      </c>
      <c r="B36" s="9" t="s">
        <v>65</v>
      </c>
      <c r="C36" s="92" t="s">
        <v>133</v>
      </c>
      <c r="D36" s="94">
        <v>1.2</v>
      </c>
      <c r="E36" s="94">
        <v>1.8</v>
      </c>
      <c r="F36" s="26">
        <v>2.1</v>
      </c>
      <c r="G36" s="26">
        <v>2.4</v>
      </c>
      <c r="H36" s="94"/>
      <c r="I36" s="26"/>
    </row>
    <row r="37" spans="1:9" ht="26.4" x14ac:dyDescent="0.3">
      <c r="A37" s="100">
        <f t="shared" si="2"/>
        <v>26</v>
      </c>
      <c r="B37" s="9" t="s">
        <v>66</v>
      </c>
      <c r="C37" s="92" t="s">
        <v>133</v>
      </c>
      <c r="D37" s="94">
        <v>60</v>
      </c>
      <c r="E37" s="94">
        <v>60</v>
      </c>
      <c r="F37" s="26">
        <v>60</v>
      </c>
      <c r="G37" s="26">
        <v>100</v>
      </c>
      <c r="H37" s="94"/>
      <c r="I37" s="26"/>
    </row>
    <row r="38" spans="1:9" ht="26.4" x14ac:dyDescent="0.3">
      <c r="A38" s="100">
        <f t="shared" si="2"/>
        <v>27</v>
      </c>
      <c r="B38" s="9" t="s">
        <v>67</v>
      </c>
      <c r="C38" s="92" t="s">
        <v>133</v>
      </c>
      <c r="D38" s="94">
        <v>21.7</v>
      </c>
      <c r="E38" s="94">
        <v>21.7</v>
      </c>
      <c r="F38" s="26">
        <v>20</v>
      </c>
      <c r="G38" s="26">
        <v>27.8</v>
      </c>
      <c r="H38" s="94"/>
      <c r="I38" s="26"/>
    </row>
    <row r="39" spans="1:9" ht="26.4" x14ac:dyDescent="0.3">
      <c r="A39" s="100">
        <f t="shared" si="2"/>
        <v>28</v>
      </c>
      <c r="B39" s="9" t="s">
        <v>68</v>
      </c>
      <c r="C39" s="92" t="s">
        <v>138</v>
      </c>
      <c r="D39" s="32">
        <v>1830</v>
      </c>
      <c r="E39" s="32">
        <v>1830</v>
      </c>
      <c r="F39" s="47">
        <v>1900</v>
      </c>
      <c r="G39" s="47">
        <v>1929</v>
      </c>
      <c r="H39" s="94">
        <f>G39/F39*100</f>
        <v>101.52631578947368</v>
      </c>
      <c r="I39" s="47"/>
    </row>
    <row r="40" spans="1:9" ht="26.4" x14ac:dyDescent="0.3">
      <c r="A40" s="100">
        <f t="shared" si="2"/>
        <v>29</v>
      </c>
      <c r="B40" s="9" t="s">
        <v>69</v>
      </c>
      <c r="C40" s="92" t="s">
        <v>133</v>
      </c>
      <c r="D40" s="49">
        <v>60</v>
      </c>
      <c r="E40" s="49">
        <v>60</v>
      </c>
      <c r="F40" s="19">
        <v>70</v>
      </c>
      <c r="G40" s="25">
        <v>82.6</v>
      </c>
      <c r="H40" s="94"/>
      <c r="I40" s="25"/>
    </row>
    <row r="41" spans="1:9" x14ac:dyDescent="0.3">
      <c r="A41" s="100">
        <f t="shared" si="2"/>
        <v>30</v>
      </c>
      <c r="B41" s="9" t="s">
        <v>210</v>
      </c>
      <c r="C41" s="92" t="s">
        <v>142</v>
      </c>
      <c r="D41" s="29">
        <v>0</v>
      </c>
      <c r="E41" s="29">
        <v>0</v>
      </c>
      <c r="F41" s="29">
        <v>1</v>
      </c>
      <c r="G41" s="29">
        <v>1</v>
      </c>
      <c r="H41" s="94">
        <f t="shared" ref="H41" si="3">G41/F41*100-100</f>
        <v>0</v>
      </c>
      <c r="I41" s="29"/>
    </row>
    <row r="42" spans="1:9" x14ac:dyDescent="0.3">
      <c r="A42" s="100">
        <f t="shared" si="2"/>
        <v>31</v>
      </c>
      <c r="B42" s="9" t="s">
        <v>211</v>
      </c>
      <c r="C42" s="92" t="s">
        <v>133</v>
      </c>
      <c r="D42" s="29">
        <v>6.8</v>
      </c>
      <c r="E42" s="29">
        <v>10.9</v>
      </c>
      <c r="F42" s="29">
        <v>15.2</v>
      </c>
      <c r="G42" s="29">
        <v>10.6</v>
      </c>
      <c r="H42" s="94"/>
      <c r="I42" s="29"/>
    </row>
    <row r="43" spans="1:9" s="1" customFormat="1" ht="16.2" customHeight="1" x14ac:dyDescent="0.25">
      <c r="A43" s="186" t="s">
        <v>194</v>
      </c>
      <c r="B43" s="186"/>
      <c r="C43" s="186"/>
      <c r="D43" s="186"/>
      <c r="E43" s="186"/>
      <c r="F43" s="186"/>
      <c r="G43" s="186"/>
      <c r="H43" s="186"/>
      <c r="I43" s="186"/>
    </row>
    <row r="44" spans="1:9" s="1" customFormat="1" ht="13.8" x14ac:dyDescent="0.25">
      <c r="A44" s="187" t="s">
        <v>181</v>
      </c>
      <c r="B44" s="187"/>
      <c r="C44" s="187"/>
      <c r="D44" s="187"/>
      <c r="E44" s="187"/>
      <c r="F44" s="187"/>
      <c r="G44" s="187"/>
      <c r="H44" s="187"/>
      <c r="I44" s="187"/>
    </row>
    <row r="45" spans="1:9" ht="40.799999999999997" x14ac:dyDescent="0.3">
      <c r="A45" s="12">
        <f>A42+1</f>
        <v>32</v>
      </c>
      <c r="B45" s="9" t="s">
        <v>84</v>
      </c>
      <c r="C45" s="92" t="s">
        <v>133</v>
      </c>
      <c r="D45" s="19">
        <v>80</v>
      </c>
      <c r="E45" s="19">
        <v>80</v>
      </c>
      <c r="F45" s="19">
        <v>80</v>
      </c>
      <c r="G45" s="19">
        <v>80</v>
      </c>
      <c r="H45" s="19"/>
      <c r="I45" s="85" t="s">
        <v>710</v>
      </c>
    </row>
    <row r="46" spans="1:9" ht="56.4" customHeight="1" x14ac:dyDescent="0.3">
      <c r="A46" s="12">
        <f>A45+1</f>
        <v>33</v>
      </c>
      <c r="B46" s="9" t="s">
        <v>140</v>
      </c>
      <c r="C46" s="92" t="s">
        <v>133</v>
      </c>
      <c r="D46" s="19">
        <v>85</v>
      </c>
      <c r="E46" s="19">
        <v>85</v>
      </c>
      <c r="F46" s="25">
        <v>84.4</v>
      </c>
      <c r="G46" s="25">
        <v>84.7</v>
      </c>
      <c r="H46" s="49"/>
      <c r="I46" s="42" t="s">
        <v>559</v>
      </c>
    </row>
    <row r="47" spans="1:9" ht="66" customHeight="1" x14ac:dyDescent="0.3">
      <c r="A47" s="12">
        <f t="shared" ref="A47:A61" si="4">A46+1</f>
        <v>34</v>
      </c>
      <c r="B47" s="9" t="s">
        <v>85</v>
      </c>
      <c r="C47" s="92" t="s">
        <v>133</v>
      </c>
      <c r="D47" s="19">
        <v>30</v>
      </c>
      <c r="E47" s="19">
        <v>65</v>
      </c>
      <c r="F47" s="19">
        <v>75</v>
      </c>
      <c r="G47" s="19">
        <v>82</v>
      </c>
      <c r="H47" s="49"/>
      <c r="I47" s="42" t="s">
        <v>558</v>
      </c>
    </row>
    <row r="48" spans="1:9" ht="53.4" customHeight="1" x14ac:dyDescent="0.3">
      <c r="A48" s="12">
        <f t="shared" si="4"/>
        <v>35</v>
      </c>
      <c r="B48" s="9" t="s">
        <v>141</v>
      </c>
      <c r="C48" s="92" t="s">
        <v>133</v>
      </c>
      <c r="D48" s="25">
        <v>65.7</v>
      </c>
      <c r="E48" s="19">
        <v>66</v>
      </c>
      <c r="F48" s="25">
        <v>66.099999999999994</v>
      </c>
      <c r="G48" s="25">
        <v>63.8</v>
      </c>
      <c r="H48" s="49"/>
      <c r="I48" s="42" t="s">
        <v>701</v>
      </c>
    </row>
    <row r="49" spans="1:9" x14ac:dyDescent="0.3">
      <c r="A49" s="12">
        <f t="shared" si="4"/>
        <v>36</v>
      </c>
      <c r="B49" s="9" t="s">
        <v>86</v>
      </c>
      <c r="C49" s="92" t="s">
        <v>133</v>
      </c>
      <c r="D49" s="19">
        <v>83</v>
      </c>
      <c r="E49" s="25">
        <v>83.8</v>
      </c>
      <c r="F49" s="25">
        <v>85.6</v>
      </c>
      <c r="G49" s="19">
        <v>87</v>
      </c>
      <c r="H49" s="49"/>
      <c r="I49" s="91"/>
    </row>
    <row r="50" spans="1:9" ht="71.400000000000006" x14ac:dyDescent="0.3">
      <c r="A50" s="12">
        <f t="shared" si="4"/>
        <v>37</v>
      </c>
      <c r="B50" s="9" t="s">
        <v>87</v>
      </c>
      <c r="C50" s="92" t="s">
        <v>133</v>
      </c>
      <c r="D50" s="25">
        <v>97.2</v>
      </c>
      <c r="E50" s="25">
        <v>95.5</v>
      </c>
      <c r="F50" s="19">
        <v>96</v>
      </c>
      <c r="G50" s="19">
        <v>77.400000000000006</v>
      </c>
      <c r="H50" s="19"/>
      <c r="I50" s="147" t="s">
        <v>709</v>
      </c>
    </row>
    <row r="51" spans="1:9" ht="39.6" x14ac:dyDescent="0.3">
      <c r="A51" s="12">
        <f t="shared" si="4"/>
        <v>38</v>
      </c>
      <c r="B51" s="9" t="s">
        <v>88</v>
      </c>
      <c r="C51" s="92" t="s">
        <v>133</v>
      </c>
      <c r="D51" s="25">
        <v>23.2</v>
      </c>
      <c r="E51" s="19">
        <v>26</v>
      </c>
      <c r="F51" s="19">
        <v>31</v>
      </c>
      <c r="G51" s="25">
        <v>31.7</v>
      </c>
      <c r="H51" s="49"/>
      <c r="I51" s="91"/>
    </row>
    <row r="52" spans="1:9" ht="36.6" customHeight="1" x14ac:dyDescent="0.3">
      <c r="A52" s="12">
        <f t="shared" si="4"/>
        <v>39</v>
      </c>
      <c r="B52" s="9" t="s">
        <v>212</v>
      </c>
      <c r="C52" s="92" t="s">
        <v>133</v>
      </c>
      <c r="D52" s="57">
        <v>9</v>
      </c>
      <c r="E52" s="57">
        <v>12</v>
      </c>
      <c r="F52" s="57">
        <v>18</v>
      </c>
      <c r="G52" s="57">
        <v>18.7</v>
      </c>
      <c r="H52" s="49"/>
      <c r="I52" s="86" t="s">
        <v>711</v>
      </c>
    </row>
    <row r="53" spans="1:9" ht="73.8" customHeight="1" x14ac:dyDescent="0.3">
      <c r="A53" s="12">
        <f t="shared" si="4"/>
        <v>40</v>
      </c>
      <c r="B53" s="11" t="s">
        <v>213</v>
      </c>
      <c r="C53" s="93" t="s">
        <v>133</v>
      </c>
      <c r="D53" s="49">
        <v>0</v>
      </c>
      <c r="E53" s="49">
        <v>0</v>
      </c>
      <c r="F53" s="49">
        <v>0</v>
      </c>
      <c r="G53" s="49">
        <v>33</v>
      </c>
      <c r="H53" s="49"/>
      <c r="I53" s="67" t="s">
        <v>712</v>
      </c>
    </row>
    <row r="54" spans="1:9" ht="31.2" customHeight="1" x14ac:dyDescent="0.3">
      <c r="A54" s="12">
        <f t="shared" si="4"/>
        <v>41</v>
      </c>
      <c r="B54" s="9" t="s">
        <v>214</v>
      </c>
      <c r="C54" s="92" t="s">
        <v>133</v>
      </c>
      <c r="D54" s="49">
        <v>75</v>
      </c>
      <c r="E54" s="49">
        <v>75</v>
      </c>
      <c r="F54" s="49">
        <v>65</v>
      </c>
      <c r="G54" s="30">
        <v>136</v>
      </c>
      <c r="H54" s="49"/>
      <c r="I54" s="29"/>
    </row>
    <row r="55" spans="1:9" ht="39" customHeight="1" x14ac:dyDescent="0.3">
      <c r="A55" s="12">
        <f t="shared" si="4"/>
        <v>42</v>
      </c>
      <c r="B55" s="9" t="s">
        <v>215</v>
      </c>
      <c r="C55" s="92" t="s">
        <v>133</v>
      </c>
      <c r="D55" s="49">
        <v>25</v>
      </c>
      <c r="E55" s="49">
        <v>31</v>
      </c>
      <c r="F55" s="49">
        <v>32</v>
      </c>
      <c r="G55" s="49">
        <v>37.5</v>
      </c>
      <c r="H55" s="49"/>
      <c r="I55" s="67" t="s">
        <v>557</v>
      </c>
    </row>
    <row r="56" spans="1:9" ht="26.4" x14ac:dyDescent="0.3">
      <c r="A56" s="12">
        <f t="shared" si="4"/>
        <v>43</v>
      </c>
      <c r="B56" s="9" t="s">
        <v>216</v>
      </c>
      <c r="C56" s="92" t="s">
        <v>133</v>
      </c>
      <c r="D56" s="49">
        <v>9</v>
      </c>
      <c r="E56" s="49">
        <v>13</v>
      </c>
      <c r="F56" s="49">
        <v>78</v>
      </c>
      <c r="G56" s="49">
        <v>78.099999999999994</v>
      </c>
      <c r="H56" s="49"/>
      <c r="I56" s="67" t="s">
        <v>699</v>
      </c>
    </row>
    <row r="57" spans="1:9" x14ac:dyDescent="0.3">
      <c r="A57" s="12">
        <f t="shared" si="4"/>
        <v>44</v>
      </c>
      <c r="B57" s="9" t="s">
        <v>217</v>
      </c>
      <c r="C57" s="92" t="s">
        <v>133</v>
      </c>
      <c r="D57" s="31">
        <v>71.099999999999994</v>
      </c>
      <c r="E57" s="58">
        <v>71</v>
      </c>
      <c r="F57" s="58">
        <v>63</v>
      </c>
      <c r="G57" s="58">
        <v>63</v>
      </c>
      <c r="H57" s="49"/>
      <c r="I57" s="89"/>
    </row>
    <row r="58" spans="1:9" x14ac:dyDescent="0.3">
      <c r="A58" s="12">
        <f t="shared" si="4"/>
        <v>45</v>
      </c>
      <c r="B58" s="9" t="s">
        <v>218</v>
      </c>
      <c r="C58" s="92" t="s">
        <v>133</v>
      </c>
      <c r="D58" s="49">
        <v>100</v>
      </c>
      <c r="E58" s="49">
        <v>100</v>
      </c>
      <c r="F58" s="49">
        <v>100</v>
      </c>
      <c r="G58" s="49">
        <v>100</v>
      </c>
      <c r="H58" s="49"/>
      <c r="I58" s="90"/>
    </row>
    <row r="59" spans="1:9" ht="26.4" x14ac:dyDescent="0.3">
      <c r="A59" s="12">
        <f t="shared" si="4"/>
        <v>46</v>
      </c>
      <c r="B59" s="9" t="s">
        <v>219</v>
      </c>
      <c r="C59" s="92" t="s">
        <v>133</v>
      </c>
      <c r="D59" s="49">
        <v>100</v>
      </c>
      <c r="E59" s="49">
        <v>100</v>
      </c>
      <c r="F59" s="49">
        <v>100</v>
      </c>
      <c r="G59" s="49">
        <v>100</v>
      </c>
      <c r="H59" s="49"/>
      <c r="I59" s="90"/>
    </row>
    <row r="60" spans="1:9" x14ac:dyDescent="0.3">
      <c r="A60" s="12">
        <f t="shared" si="4"/>
        <v>47</v>
      </c>
      <c r="B60" s="9" t="s">
        <v>220</v>
      </c>
      <c r="C60" s="92" t="s">
        <v>133</v>
      </c>
      <c r="D60" s="49">
        <v>45</v>
      </c>
      <c r="E60" s="49">
        <v>45</v>
      </c>
      <c r="F60" s="49">
        <v>50</v>
      </c>
      <c r="G60" s="49">
        <v>54.5</v>
      </c>
      <c r="H60" s="49"/>
      <c r="I60" s="90"/>
    </row>
    <row r="61" spans="1:9" ht="26.4" x14ac:dyDescent="0.3">
      <c r="A61" s="12">
        <f t="shared" si="4"/>
        <v>48</v>
      </c>
      <c r="B61" s="9" t="s">
        <v>221</v>
      </c>
      <c r="C61" s="92" t="s">
        <v>142</v>
      </c>
      <c r="D61" s="31">
        <v>1</v>
      </c>
      <c r="E61" s="31">
        <v>4</v>
      </c>
      <c r="F61" s="31">
        <v>4</v>
      </c>
      <c r="G61" s="31">
        <v>4</v>
      </c>
      <c r="H61" s="49">
        <f t="shared" ref="H61" si="5">G61/F61*100-100</f>
        <v>0</v>
      </c>
      <c r="I61" s="87" t="s">
        <v>700</v>
      </c>
    </row>
    <row r="62" spans="1:9" s="1" customFormat="1" ht="13.8" x14ac:dyDescent="0.25">
      <c r="A62" s="187" t="s">
        <v>195</v>
      </c>
      <c r="B62" s="187"/>
      <c r="C62" s="187"/>
      <c r="D62" s="187"/>
      <c r="E62" s="187"/>
      <c r="F62" s="187"/>
      <c r="G62" s="187"/>
      <c r="H62" s="187"/>
      <c r="I62" s="187"/>
    </row>
    <row r="63" spans="1:9" s="1" customFormat="1" ht="13.8" x14ac:dyDescent="0.25">
      <c r="A63" s="187" t="s">
        <v>196</v>
      </c>
      <c r="B63" s="187"/>
      <c r="C63" s="187"/>
      <c r="D63" s="187"/>
      <c r="E63" s="187"/>
      <c r="F63" s="187"/>
      <c r="G63" s="187"/>
      <c r="H63" s="187"/>
      <c r="I63" s="187"/>
    </row>
    <row r="64" spans="1:9" s="1" customFormat="1" ht="13.8" x14ac:dyDescent="0.25">
      <c r="A64" s="100">
        <f>A61+1</f>
        <v>49</v>
      </c>
      <c r="B64" s="52" t="s">
        <v>541</v>
      </c>
      <c r="C64" s="25" t="s">
        <v>534</v>
      </c>
      <c r="D64" s="25">
        <v>62.567999999999998</v>
      </c>
      <c r="E64" s="92">
        <v>62.354999999999997</v>
      </c>
      <c r="F64" s="92">
        <v>62.179000000000002</v>
      </c>
      <c r="G64" s="123">
        <v>62.08</v>
      </c>
      <c r="H64" s="92">
        <v>99.8</v>
      </c>
      <c r="I64" s="119"/>
    </row>
    <row r="65" spans="1:9" s="1" customFormat="1" ht="13.8" x14ac:dyDescent="0.25">
      <c r="A65" s="12">
        <f>A64+1</f>
        <v>50</v>
      </c>
      <c r="B65" s="9" t="s">
        <v>143</v>
      </c>
      <c r="C65" s="92" t="s">
        <v>144</v>
      </c>
      <c r="D65" s="19">
        <v>70.400000000000006</v>
      </c>
      <c r="E65" s="19">
        <v>71.7</v>
      </c>
      <c r="F65" s="19">
        <v>71.8</v>
      </c>
      <c r="G65" s="30">
        <v>71.7</v>
      </c>
      <c r="H65" s="19"/>
      <c r="I65" s="19"/>
    </row>
    <row r="66" spans="1:9" s="75" customFormat="1" ht="26.4" x14ac:dyDescent="0.3">
      <c r="A66" s="12">
        <f t="shared" ref="A66:A85" si="6">A65+1</f>
        <v>51</v>
      </c>
      <c r="B66" s="74" t="s">
        <v>586</v>
      </c>
      <c r="C66" s="25" t="s">
        <v>588</v>
      </c>
      <c r="D66" s="25">
        <v>10.6</v>
      </c>
      <c r="E66" s="93">
        <v>9.1</v>
      </c>
      <c r="F66" s="107">
        <v>10.8</v>
      </c>
      <c r="G66" s="23">
        <v>7.3</v>
      </c>
      <c r="H66" s="60"/>
      <c r="I66" s="14"/>
    </row>
    <row r="67" spans="1:9" s="75" customFormat="1" ht="26.4" x14ac:dyDescent="0.3">
      <c r="A67" s="12">
        <f t="shared" si="6"/>
        <v>52</v>
      </c>
      <c r="B67" s="74" t="s">
        <v>587</v>
      </c>
      <c r="C67" s="25" t="s">
        <v>588</v>
      </c>
      <c r="D67" s="25">
        <v>11.7</v>
      </c>
      <c r="E67" s="94">
        <v>12.3</v>
      </c>
      <c r="F67" s="107">
        <v>12.4</v>
      </c>
      <c r="G67" s="23">
        <v>12.6</v>
      </c>
      <c r="H67" s="60"/>
      <c r="I67" s="14"/>
    </row>
    <row r="68" spans="1:9" s="75" customFormat="1" ht="26.4" x14ac:dyDescent="0.3">
      <c r="A68" s="12">
        <f t="shared" si="6"/>
        <v>53</v>
      </c>
      <c r="B68" s="9" t="s">
        <v>590</v>
      </c>
      <c r="C68" s="92" t="s">
        <v>588</v>
      </c>
      <c r="D68" s="19">
        <v>-1.1000000000000001</v>
      </c>
      <c r="E68" s="49">
        <v>-3.2</v>
      </c>
      <c r="F68" s="49">
        <v>-1.6</v>
      </c>
      <c r="G68" s="23">
        <v>-5.3</v>
      </c>
      <c r="H68" s="60"/>
      <c r="I68" s="14"/>
    </row>
    <row r="69" spans="1:9" s="75" customFormat="1" ht="26.4" x14ac:dyDescent="0.3">
      <c r="A69" s="12">
        <f t="shared" si="6"/>
        <v>54</v>
      </c>
      <c r="B69" s="9" t="s">
        <v>592</v>
      </c>
      <c r="C69" s="92" t="s">
        <v>591</v>
      </c>
      <c r="D69" s="19">
        <v>-22</v>
      </c>
      <c r="E69" s="49">
        <v>-22</v>
      </c>
      <c r="F69" s="49">
        <v>-9</v>
      </c>
      <c r="G69" s="73">
        <v>-7</v>
      </c>
      <c r="H69" s="60"/>
      <c r="I69" s="14"/>
    </row>
    <row r="70" spans="1:9" x14ac:dyDescent="0.3">
      <c r="A70" s="12">
        <f t="shared" si="6"/>
        <v>55</v>
      </c>
      <c r="B70" s="9" t="s">
        <v>222</v>
      </c>
      <c r="C70" s="92" t="s">
        <v>133</v>
      </c>
      <c r="D70" s="117">
        <v>101.3</v>
      </c>
      <c r="E70" s="19">
        <v>100.29</v>
      </c>
      <c r="F70" s="19">
        <v>100</v>
      </c>
      <c r="G70" s="25">
        <v>104.1</v>
      </c>
      <c r="H70" s="29"/>
      <c r="I70" s="25"/>
    </row>
    <row r="71" spans="1:9" x14ac:dyDescent="0.3">
      <c r="A71" s="12">
        <f t="shared" si="6"/>
        <v>56</v>
      </c>
      <c r="B71" s="9" t="s">
        <v>223</v>
      </c>
      <c r="C71" s="92" t="s">
        <v>138</v>
      </c>
      <c r="D71" s="59">
        <v>1293</v>
      </c>
      <c r="E71" s="46">
        <v>1043</v>
      </c>
      <c r="F71" s="15">
        <v>1300</v>
      </c>
      <c r="G71" s="15">
        <v>1354</v>
      </c>
      <c r="H71" s="49">
        <f>G71/F71*100</f>
        <v>104.15384615384615</v>
      </c>
      <c r="I71" s="47"/>
    </row>
    <row r="72" spans="1:9" x14ac:dyDescent="0.3">
      <c r="A72" s="12">
        <f t="shared" si="6"/>
        <v>57</v>
      </c>
      <c r="B72" s="9" t="s">
        <v>112</v>
      </c>
      <c r="C72" s="92" t="s">
        <v>133</v>
      </c>
      <c r="D72" s="19">
        <v>50.48</v>
      </c>
      <c r="E72" s="25">
        <v>51.1</v>
      </c>
      <c r="F72" s="94">
        <v>55</v>
      </c>
      <c r="G72" s="93">
        <v>49.8</v>
      </c>
      <c r="H72" s="49"/>
      <c r="I72" s="92"/>
    </row>
    <row r="73" spans="1:9" x14ac:dyDescent="0.3">
      <c r="A73" s="12">
        <f t="shared" si="6"/>
        <v>58</v>
      </c>
      <c r="B73" s="9" t="s">
        <v>113</v>
      </c>
      <c r="C73" s="92" t="s">
        <v>133</v>
      </c>
      <c r="D73" s="29">
        <v>82.1</v>
      </c>
      <c r="E73" s="29">
        <v>90.3</v>
      </c>
      <c r="F73" s="93">
        <v>88.9</v>
      </c>
      <c r="G73" s="93">
        <v>93.2</v>
      </c>
      <c r="H73" s="49"/>
      <c r="I73" s="93"/>
    </row>
    <row r="74" spans="1:9" ht="26.4" x14ac:dyDescent="0.3">
      <c r="A74" s="12">
        <f t="shared" si="6"/>
        <v>59</v>
      </c>
      <c r="B74" s="9" t="s">
        <v>114</v>
      </c>
      <c r="C74" s="93" t="s">
        <v>208</v>
      </c>
      <c r="D74" s="25">
        <v>643.29999999999995</v>
      </c>
      <c r="E74" s="19">
        <v>686.86</v>
      </c>
      <c r="F74" s="94">
        <v>673</v>
      </c>
      <c r="G74" s="92">
        <v>708.2</v>
      </c>
      <c r="H74" s="49">
        <f>G74/F74*100</f>
        <v>105.23031203566123</v>
      </c>
      <c r="I74" s="92"/>
    </row>
    <row r="75" spans="1:9" x14ac:dyDescent="0.3">
      <c r="A75" s="12">
        <f t="shared" si="6"/>
        <v>60</v>
      </c>
      <c r="B75" s="9" t="s">
        <v>115</v>
      </c>
      <c r="C75" s="92" t="s">
        <v>133</v>
      </c>
      <c r="D75" s="25">
        <v>6.18</v>
      </c>
      <c r="E75" s="49">
        <v>8.1</v>
      </c>
      <c r="F75" s="93">
        <v>7.2</v>
      </c>
      <c r="G75" s="94">
        <v>4.84</v>
      </c>
      <c r="H75" s="49"/>
      <c r="I75" s="92"/>
    </row>
    <row r="76" spans="1:9" x14ac:dyDescent="0.3">
      <c r="A76" s="12">
        <f t="shared" si="6"/>
        <v>61</v>
      </c>
      <c r="B76" s="9" t="s">
        <v>116</v>
      </c>
      <c r="C76" s="92" t="s">
        <v>133</v>
      </c>
      <c r="D76" s="25">
        <v>9.8000000000000007</v>
      </c>
      <c r="E76" s="19">
        <v>12.78</v>
      </c>
      <c r="F76" s="94">
        <v>12.48</v>
      </c>
      <c r="G76" s="92">
        <v>13.3</v>
      </c>
      <c r="H76" s="49"/>
      <c r="I76" s="92"/>
    </row>
    <row r="77" spans="1:9" ht="39.6" x14ac:dyDescent="0.3">
      <c r="A77" s="12">
        <f t="shared" si="6"/>
        <v>62</v>
      </c>
      <c r="B77" s="9" t="s">
        <v>117</v>
      </c>
      <c r="C77" s="93" t="s">
        <v>208</v>
      </c>
      <c r="D77" s="25">
        <v>277.8</v>
      </c>
      <c r="E77" s="19">
        <v>258.98</v>
      </c>
      <c r="F77" s="94">
        <v>252.02</v>
      </c>
      <c r="G77" s="92">
        <v>265.60000000000002</v>
      </c>
      <c r="H77" s="49">
        <f>G77/F77*100</f>
        <v>105.38846123323546</v>
      </c>
      <c r="I77" s="92"/>
    </row>
    <row r="78" spans="1:9" x14ac:dyDescent="0.3">
      <c r="A78" s="12">
        <f t="shared" si="6"/>
        <v>63</v>
      </c>
      <c r="B78" s="9" t="s">
        <v>118</v>
      </c>
      <c r="C78" s="92" t="s">
        <v>133</v>
      </c>
      <c r="D78" s="25">
        <v>56.9</v>
      </c>
      <c r="E78" s="19">
        <v>55.65</v>
      </c>
      <c r="F78" s="94">
        <v>57</v>
      </c>
      <c r="G78" s="92">
        <v>57.8</v>
      </c>
      <c r="H78" s="49"/>
      <c r="I78" s="92"/>
    </row>
    <row r="79" spans="1:9" ht="26.4" x14ac:dyDescent="0.3">
      <c r="A79" s="12">
        <f t="shared" si="6"/>
        <v>64</v>
      </c>
      <c r="B79" s="9" t="s">
        <v>119</v>
      </c>
      <c r="C79" s="92" t="s">
        <v>133</v>
      </c>
      <c r="D79" s="25">
        <v>61.5</v>
      </c>
      <c r="E79" s="19">
        <v>62.59</v>
      </c>
      <c r="F79" s="94">
        <v>63</v>
      </c>
      <c r="G79" s="92">
        <v>60.6</v>
      </c>
      <c r="H79" s="49"/>
      <c r="I79" s="92"/>
    </row>
    <row r="80" spans="1:9" x14ac:dyDescent="0.3">
      <c r="A80" s="12">
        <f t="shared" si="6"/>
        <v>65</v>
      </c>
      <c r="B80" s="9" t="s">
        <v>120</v>
      </c>
      <c r="C80" s="92" t="s">
        <v>133</v>
      </c>
      <c r="D80" s="25">
        <v>6.7</v>
      </c>
      <c r="E80" s="49">
        <v>7.06</v>
      </c>
      <c r="F80" s="94">
        <v>6.17</v>
      </c>
      <c r="G80" s="93">
        <v>5.5</v>
      </c>
      <c r="H80" s="49"/>
      <c r="I80" s="92"/>
    </row>
    <row r="81" spans="1:9" ht="39.6" x14ac:dyDescent="0.3">
      <c r="A81" s="12">
        <f t="shared" si="6"/>
        <v>66</v>
      </c>
      <c r="B81" s="9" t="s">
        <v>580</v>
      </c>
      <c r="C81" s="92" t="s">
        <v>209</v>
      </c>
      <c r="D81" s="25">
        <v>3.5</v>
      </c>
      <c r="E81" s="19">
        <v>2.0299999999999998</v>
      </c>
      <c r="F81" s="94">
        <v>5</v>
      </c>
      <c r="G81" s="93">
        <v>9.6999999999999993</v>
      </c>
      <c r="H81" s="49">
        <f>G81/F81*100</f>
        <v>194</v>
      </c>
      <c r="I81" s="92"/>
    </row>
    <row r="82" spans="1:9" ht="39.6" x14ac:dyDescent="0.3">
      <c r="A82" s="12">
        <f t="shared" si="6"/>
        <v>67</v>
      </c>
      <c r="B82" s="9" t="s">
        <v>121</v>
      </c>
      <c r="C82" s="92" t="s">
        <v>209</v>
      </c>
      <c r="D82" s="25">
        <v>5.2</v>
      </c>
      <c r="E82" s="19">
        <v>4.07</v>
      </c>
      <c r="F82" s="94">
        <v>5</v>
      </c>
      <c r="G82" s="92">
        <v>9.6999999999999993</v>
      </c>
      <c r="H82" s="49">
        <f>G82/F82*100</f>
        <v>194</v>
      </c>
      <c r="I82" s="92"/>
    </row>
    <row r="83" spans="1:9" ht="39.6" x14ac:dyDescent="0.3">
      <c r="A83" s="12">
        <f t="shared" si="6"/>
        <v>68</v>
      </c>
      <c r="B83" s="9" t="s">
        <v>122</v>
      </c>
      <c r="C83" s="92" t="s">
        <v>224</v>
      </c>
      <c r="D83" s="25">
        <v>43.6</v>
      </c>
      <c r="E83" s="19">
        <v>43.31</v>
      </c>
      <c r="F83" s="94">
        <v>45</v>
      </c>
      <c r="G83" s="92">
        <v>61.8</v>
      </c>
      <c r="H83" s="49">
        <f>G83/F83*100</f>
        <v>137.33333333333334</v>
      </c>
      <c r="I83" s="92"/>
    </row>
    <row r="84" spans="1:9" x14ac:dyDescent="0.3">
      <c r="A84" s="12">
        <f t="shared" si="6"/>
        <v>69</v>
      </c>
      <c r="B84" s="9" t="s">
        <v>123</v>
      </c>
      <c r="C84" s="92" t="s">
        <v>133</v>
      </c>
      <c r="D84" s="25">
        <v>44.3</v>
      </c>
      <c r="E84" s="29">
        <v>42.1</v>
      </c>
      <c r="F84" s="93">
        <v>47.6</v>
      </c>
      <c r="G84" s="93">
        <v>41.7</v>
      </c>
      <c r="H84" s="49"/>
      <c r="I84" s="92"/>
    </row>
    <row r="85" spans="1:9" ht="26.4" x14ac:dyDescent="0.3">
      <c r="A85" s="12">
        <f t="shared" si="6"/>
        <v>70</v>
      </c>
      <c r="B85" s="55" t="s">
        <v>539</v>
      </c>
      <c r="C85" s="92" t="s">
        <v>540</v>
      </c>
      <c r="D85" s="26">
        <v>418.53</v>
      </c>
      <c r="E85" s="26">
        <v>414.29</v>
      </c>
      <c r="F85" s="26">
        <v>0</v>
      </c>
      <c r="G85" s="26">
        <v>416.35</v>
      </c>
      <c r="H85" s="29"/>
      <c r="I85" s="92"/>
    </row>
    <row r="86" spans="1:9" s="1" customFormat="1" ht="13.8" x14ac:dyDescent="0.25">
      <c r="A86" s="187" t="s">
        <v>197</v>
      </c>
      <c r="B86" s="187"/>
      <c r="C86" s="187"/>
      <c r="D86" s="187"/>
      <c r="E86" s="187"/>
      <c r="F86" s="187"/>
      <c r="G86" s="187"/>
      <c r="H86" s="187"/>
      <c r="I86" s="187"/>
    </row>
    <row r="87" spans="1:9" ht="42" customHeight="1" x14ac:dyDescent="0.3">
      <c r="A87" s="12">
        <f>A85+1</f>
        <v>71</v>
      </c>
      <c r="B87" s="9" t="s">
        <v>56</v>
      </c>
      <c r="C87" s="92" t="s">
        <v>138</v>
      </c>
      <c r="D87" s="46">
        <v>19146</v>
      </c>
      <c r="E87" s="46">
        <v>20049</v>
      </c>
      <c r="F87" s="46">
        <v>20049</v>
      </c>
      <c r="G87" s="46">
        <v>23533</v>
      </c>
      <c r="H87" s="48">
        <f>G87/F87*100</f>
        <v>117.37742530799542</v>
      </c>
      <c r="I87" s="64" t="s">
        <v>555</v>
      </c>
    </row>
    <row r="88" spans="1:9" ht="46.8" customHeight="1" x14ac:dyDescent="0.3">
      <c r="A88" s="12">
        <f>A87+1</f>
        <v>72</v>
      </c>
      <c r="B88" s="9" t="s">
        <v>57</v>
      </c>
      <c r="C88" s="92" t="s">
        <v>138</v>
      </c>
      <c r="D88" s="25">
        <v>104</v>
      </c>
      <c r="E88" s="25">
        <v>156</v>
      </c>
      <c r="F88" s="92">
        <v>156</v>
      </c>
      <c r="G88" s="92">
        <v>171</v>
      </c>
      <c r="H88" s="48">
        <f>G88/F88*100</f>
        <v>109.61538461538463</v>
      </c>
      <c r="I88" s="54" t="s">
        <v>681</v>
      </c>
    </row>
    <row r="89" spans="1:9" ht="76.2" customHeight="1" x14ac:dyDescent="0.3">
      <c r="A89" s="12">
        <f t="shared" ref="A89:A99" si="7">A88+1</f>
        <v>73</v>
      </c>
      <c r="B89" s="9" t="s">
        <v>542</v>
      </c>
      <c r="C89" s="92" t="s">
        <v>133</v>
      </c>
      <c r="D89" s="19">
        <v>35.28</v>
      </c>
      <c r="E89" s="19">
        <v>50.59</v>
      </c>
      <c r="F89" s="26">
        <v>50.59</v>
      </c>
      <c r="G89" s="26">
        <v>59.6</v>
      </c>
      <c r="H89" s="48"/>
      <c r="I89" s="88" t="s">
        <v>716</v>
      </c>
    </row>
    <row r="90" spans="1:9" ht="52.8" customHeight="1" x14ac:dyDescent="0.3">
      <c r="A90" s="12">
        <f t="shared" si="7"/>
        <v>74</v>
      </c>
      <c r="B90" s="9" t="s">
        <v>543</v>
      </c>
      <c r="C90" s="92" t="s">
        <v>133</v>
      </c>
      <c r="D90" s="19">
        <v>32.4</v>
      </c>
      <c r="E90" s="19">
        <v>35.380000000000003</v>
      </c>
      <c r="F90" s="19">
        <v>37.380000000000003</v>
      </c>
      <c r="G90" s="19">
        <v>38</v>
      </c>
      <c r="H90" s="48"/>
      <c r="I90" s="61" t="s">
        <v>702</v>
      </c>
    </row>
    <row r="91" spans="1:9" ht="55.2" customHeight="1" x14ac:dyDescent="0.3">
      <c r="A91" s="12">
        <f t="shared" si="7"/>
        <v>75</v>
      </c>
      <c r="B91" s="9" t="s">
        <v>58</v>
      </c>
      <c r="C91" s="92" t="s">
        <v>142</v>
      </c>
      <c r="D91" s="25">
        <v>5</v>
      </c>
      <c r="E91" s="25">
        <v>55</v>
      </c>
      <c r="F91" s="92">
        <v>56</v>
      </c>
      <c r="G91" s="92">
        <v>156</v>
      </c>
      <c r="H91" s="48">
        <f>G91/F91*100</f>
        <v>278.57142857142856</v>
      </c>
      <c r="I91" s="54" t="s">
        <v>554</v>
      </c>
    </row>
    <row r="92" spans="1:9" ht="52.2" customHeight="1" x14ac:dyDescent="0.3">
      <c r="A92" s="12">
        <f t="shared" si="7"/>
        <v>76</v>
      </c>
      <c r="B92" s="9" t="s">
        <v>59</v>
      </c>
      <c r="C92" s="92" t="s">
        <v>138</v>
      </c>
      <c r="D92" s="25">
        <v>234</v>
      </c>
      <c r="E92" s="25">
        <v>626</v>
      </c>
      <c r="F92" s="92">
        <v>636</v>
      </c>
      <c r="G92" s="92">
        <v>519</v>
      </c>
      <c r="H92" s="48">
        <f>G92/F92*100</f>
        <v>81.603773584905653</v>
      </c>
      <c r="I92" s="54"/>
    </row>
    <row r="93" spans="1:9" ht="113.4" customHeight="1" x14ac:dyDescent="0.3">
      <c r="A93" s="12">
        <f t="shared" si="7"/>
        <v>77</v>
      </c>
      <c r="B93" s="11" t="s">
        <v>60</v>
      </c>
      <c r="C93" s="93" t="s">
        <v>133</v>
      </c>
      <c r="D93" s="29">
        <v>9.6</v>
      </c>
      <c r="E93" s="29">
        <v>9.1999999999999993</v>
      </c>
      <c r="F93" s="94">
        <v>11</v>
      </c>
      <c r="G93" s="93">
        <v>10.6</v>
      </c>
      <c r="H93" s="60"/>
      <c r="I93" s="54" t="s">
        <v>682</v>
      </c>
    </row>
    <row r="94" spans="1:9" ht="54" customHeight="1" x14ac:dyDescent="0.3">
      <c r="A94" s="12">
        <f t="shared" si="7"/>
        <v>78</v>
      </c>
      <c r="B94" s="11" t="s">
        <v>544</v>
      </c>
      <c r="C94" s="92" t="s">
        <v>133</v>
      </c>
      <c r="D94" s="29">
        <v>0.01</v>
      </c>
      <c r="E94" s="25">
        <v>0.02</v>
      </c>
      <c r="F94" s="25">
        <v>3.9</v>
      </c>
      <c r="G94" s="25">
        <v>5.7</v>
      </c>
      <c r="H94" s="48"/>
      <c r="I94" s="67" t="s">
        <v>683</v>
      </c>
    </row>
    <row r="95" spans="1:9" ht="54.6" customHeight="1" x14ac:dyDescent="0.3">
      <c r="A95" s="12">
        <f t="shared" si="7"/>
        <v>79</v>
      </c>
      <c r="B95" s="9" t="s">
        <v>61</v>
      </c>
      <c r="C95" s="92" t="s">
        <v>138</v>
      </c>
      <c r="D95" s="32">
        <v>3446</v>
      </c>
      <c r="E95" s="32">
        <v>3522</v>
      </c>
      <c r="F95" s="32">
        <v>3522</v>
      </c>
      <c r="G95" s="32">
        <v>3790</v>
      </c>
      <c r="H95" s="48">
        <f>G95/F95*100</f>
        <v>107.60931289040319</v>
      </c>
      <c r="I95" s="66" t="s">
        <v>713</v>
      </c>
    </row>
    <row r="96" spans="1:9" ht="22.2" customHeight="1" x14ac:dyDescent="0.3">
      <c r="A96" s="12">
        <f t="shared" si="7"/>
        <v>80</v>
      </c>
      <c r="B96" s="9" t="s">
        <v>225</v>
      </c>
      <c r="C96" s="92" t="s">
        <v>133</v>
      </c>
      <c r="D96" s="60">
        <v>81</v>
      </c>
      <c r="E96" s="60">
        <v>81</v>
      </c>
      <c r="F96" s="60">
        <v>82</v>
      </c>
      <c r="G96" s="60">
        <v>82</v>
      </c>
      <c r="H96" s="48"/>
      <c r="I96" s="32"/>
    </row>
    <row r="97" spans="1:9" ht="15.6" customHeight="1" x14ac:dyDescent="0.3">
      <c r="A97" s="12">
        <f t="shared" si="7"/>
        <v>81</v>
      </c>
      <c r="B97" s="9" t="s">
        <v>226</v>
      </c>
      <c r="C97" s="92" t="s">
        <v>133</v>
      </c>
      <c r="D97" s="60">
        <v>82</v>
      </c>
      <c r="E97" s="60">
        <v>82</v>
      </c>
      <c r="F97" s="60">
        <v>83</v>
      </c>
      <c r="G97" s="60">
        <v>83</v>
      </c>
      <c r="H97" s="48"/>
      <c r="I97" s="32"/>
    </row>
    <row r="98" spans="1:9" x14ac:dyDescent="0.3">
      <c r="A98" s="12">
        <f t="shared" si="7"/>
        <v>82</v>
      </c>
      <c r="B98" s="9" t="s">
        <v>227</v>
      </c>
      <c r="C98" s="92" t="s">
        <v>133</v>
      </c>
      <c r="D98" s="60">
        <v>40.6</v>
      </c>
      <c r="E98" s="60">
        <v>39.5</v>
      </c>
      <c r="F98" s="60">
        <v>40</v>
      </c>
      <c r="G98" s="60">
        <v>40.200000000000003</v>
      </c>
      <c r="H98" s="48"/>
      <c r="I98" s="32"/>
    </row>
    <row r="99" spans="1:9" ht="29.4" customHeight="1" x14ac:dyDescent="0.3">
      <c r="A99" s="12">
        <f t="shared" si="7"/>
        <v>83</v>
      </c>
      <c r="B99" s="11" t="s">
        <v>228</v>
      </c>
      <c r="C99" s="92" t="s">
        <v>133</v>
      </c>
      <c r="D99" s="60">
        <v>75</v>
      </c>
      <c r="E99" s="60">
        <v>75</v>
      </c>
      <c r="F99" s="60">
        <v>77</v>
      </c>
      <c r="G99" s="60">
        <v>77</v>
      </c>
      <c r="H99" s="48"/>
      <c r="I99" s="32"/>
    </row>
    <row r="100" spans="1:9" s="1" customFormat="1" ht="26.4" customHeight="1" x14ac:dyDescent="0.25">
      <c r="A100" s="188" t="s">
        <v>184</v>
      </c>
      <c r="B100" s="188"/>
      <c r="C100" s="188"/>
      <c r="D100" s="188"/>
      <c r="E100" s="188"/>
      <c r="F100" s="188"/>
      <c r="G100" s="188"/>
      <c r="H100" s="188"/>
      <c r="I100" s="188"/>
    </row>
    <row r="101" spans="1:9" s="1" customFormat="1" ht="39.6" x14ac:dyDescent="0.25">
      <c r="A101" s="12">
        <f>A99+1</f>
        <v>84</v>
      </c>
      <c r="B101" s="9" t="s">
        <v>187</v>
      </c>
      <c r="C101" s="92" t="s">
        <v>188</v>
      </c>
      <c r="D101" s="29">
        <v>2552</v>
      </c>
      <c r="E101" s="29">
        <v>2552</v>
      </c>
      <c r="F101" s="93">
        <v>2552</v>
      </c>
      <c r="G101" s="93">
        <v>2552</v>
      </c>
      <c r="H101" s="94">
        <f>G101/F101*100</f>
        <v>100</v>
      </c>
      <c r="I101" s="93"/>
    </row>
    <row r="102" spans="1:9" s="1" customFormat="1" ht="43.95" customHeight="1" x14ac:dyDescent="0.25">
      <c r="A102" s="12">
        <f>A101+1</f>
        <v>85</v>
      </c>
      <c r="B102" s="9" t="s">
        <v>185</v>
      </c>
      <c r="C102" s="92" t="s">
        <v>142</v>
      </c>
      <c r="D102" s="21">
        <v>0</v>
      </c>
      <c r="E102" s="21">
        <v>0</v>
      </c>
      <c r="F102" s="24">
        <v>0</v>
      </c>
      <c r="G102" s="24">
        <v>0</v>
      </c>
      <c r="H102" s="94">
        <v>0</v>
      </c>
      <c r="I102" s="92"/>
    </row>
    <row r="103" spans="1:9" x14ac:dyDescent="0.3">
      <c r="A103" s="12">
        <f t="shared" ref="A103:A118" si="8">A102+1</f>
        <v>86</v>
      </c>
      <c r="B103" s="8" t="s">
        <v>145</v>
      </c>
      <c r="C103" s="92" t="s">
        <v>138</v>
      </c>
      <c r="D103" s="21">
        <v>0</v>
      </c>
      <c r="E103" s="21">
        <v>0</v>
      </c>
      <c r="F103" s="24">
        <v>0</v>
      </c>
      <c r="G103" s="24">
        <v>0</v>
      </c>
      <c r="H103" s="94">
        <v>0</v>
      </c>
      <c r="I103" s="47"/>
    </row>
    <row r="104" spans="1:9" ht="26.4" x14ac:dyDescent="0.3">
      <c r="A104" s="12">
        <f t="shared" si="8"/>
        <v>87</v>
      </c>
      <c r="B104" s="9" t="s">
        <v>593</v>
      </c>
      <c r="C104" s="92" t="s">
        <v>133</v>
      </c>
      <c r="D104" s="48">
        <v>233.4</v>
      </c>
      <c r="E104" s="60">
        <v>256.7</v>
      </c>
      <c r="F104" s="60">
        <v>270.89999999999998</v>
      </c>
      <c r="G104" s="60">
        <v>329.9</v>
      </c>
      <c r="H104" s="94"/>
      <c r="I104" s="48"/>
    </row>
    <row r="105" spans="1:9" x14ac:dyDescent="0.3">
      <c r="A105" s="12" t="s">
        <v>654</v>
      </c>
      <c r="B105" s="9" t="s">
        <v>594</v>
      </c>
      <c r="C105" s="92" t="s">
        <v>133</v>
      </c>
      <c r="D105" s="48">
        <v>156.4</v>
      </c>
      <c r="E105" s="60">
        <v>169.7</v>
      </c>
      <c r="F105" s="60">
        <v>155</v>
      </c>
      <c r="G105" s="48">
        <v>184.5</v>
      </c>
      <c r="H105" s="94"/>
      <c r="I105" s="48"/>
    </row>
    <row r="106" spans="1:9" ht="146.4" customHeight="1" x14ac:dyDescent="0.3">
      <c r="A106" s="12">
        <f>A104+1</f>
        <v>88</v>
      </c>
      <c r="B106" s="9" t="s">
        <v>146</v>
      </c>
      <c r="C106" s="92" t="s">
        <v>142</v>
      </c>
      <c r="D106" s="46">
        <v>1437</v>
      </c>
      <c r="E106" s="46">
        <v>1452</v>
      </c>
      <c r="F106" s="15">
        <v>1453</v>
      </c>
      <c r="G106" s="47">
        <v>1453</v>
      </c>
      <c r="H106" s="94">
        <f>G106/F106*100</f>
        <v>100</v>
      </c>
      <c r="I106" s="63" t="s">
        <v>689</v>
      </c>
    </row>
    <row r="107" spans="1:9" ht="26.4" x14ac:dyDescent="0.3">
      <c r="A107" s="12">
        <f t="shared" si="8"/>
        <v>89</v>
      </c>
      <c r="B107" s="9" t="s">
        <v>147</v>
      </c>
      <c r="C107" s="92" t="s">
        <v>142</v>
      </c>
      <c r="D107" s="46">
        <v>21124</v>
      </c>
      <c r="E107" s="46">
        <v>21229</v>
      </c>
      <c r="F107" s="46">
        <v>21353</v>
      </c>
      <c r="G107" s="46">
        <v>21353</v>
      </c>
      <c r="H107" s="94">
        <f>G107/F107*100</f>
        <v>100</v>
      </c>
      <c r="I107" s="46"/>
    </row>
    <row r="108" spans="1:9" ht="91.8" x14ac:dyDescent="0.3">
      <c r="A108" s="12">
        <f t="shared" si="8"/>
        <v>90</v>
      </c>
      <c r="B108" s="9" t="s">
        <v>148</v>
      </c>
      <c r="C108" s="92" t="s">
        <v>142</v>
      </c>
      <c r="D108" s="46">
        <v>3982</v>
      </c>
      <c r="E108" s="46">
        <v>4982</v>
      </c>
      <c r="F108" s="46">
        <v>5982</v>
      </c>
      <c r="G108" s="32">
        <v>5995</v>
      </c>
      <c r="H108" s="94">
        <f t="shared" ref="H108:H110" si="9">G108/F108*100</f>
        <v>100.21731862253426</v>
      </c>
      <c r="I108" s="64" t="s">
        <v>703</v>
      </c>
    </row>
    <row r="109" spans="1:9" x14ac:dyDescent="0.3">
      <c r="A109" s="12">
        <f t="shared" si="8"/>
        <v>91</v>
      </c>
      <c r="B109" s="9" t="s">
        <v>149</v>
      </c>
      <c r="C109" s="92" t="s">
        <v>138</v>
      </c>
      <c r="D109" s="46">
        <v>33112</v>
      </c>
      <c r="E109" s="46">
        <v>32231</v>
      </c>
      <c r="F109" s="46">
        <v>32236</v>
      </c>
      <c r="G109" s="46">
        <v>32429</v>
      </c>
      <c r="H109" s="94">
        <f t="shared" si="9"/>
        <v>100.59870951730984</v>
      </c>
      <c r="I109" s="46"/>
    </row>
    <row r="110" spans="1:9" x14ac:dyDescent="0.3">
      <c r="A110" s="12">
        <f t="shared" si="8"/>
        <v>92</v>
      </c>
      <c r="B110" s="9" t="s">
        <v>150</v>
      </c>
      <c r="C110" s="92" t="s">
        <v>138</v>
      </c>
      <c r="D110" s="46">
        <v>18900</v>
      </c>
      <c r="E110" s="46">
        <v>23042</v>
      </c>
      <c r="F110" s="46">
        <v>20000</v>
      </c>
      <c r="G110" s="46">
        <v>30562</v>
      </c>
      <c r="H110" s="94">
        <f t="shared" si="9"/>
        <v>152.81</v>
      </c>
      <c r="I110" s="46"/>
    </row>
    <row r="111" spans="1:9" ht="39.6" x14ac:dyDescent="0.3">
      <c r="A111" s="12">
        <f t="shared" si="8"/>
        <v>93</v>
      </c>
      <c r="B111" s="11" t="s">
        <v>207</v>
      </c>
      <c r="C111" s="93" t="s">
        <v>133</v>
      </c>
      <c r="D111" s="49">
        <v>10</v>
      </c>
      <c r="E111" s="49">
        <v>10</v>
      </c>
      <c r="F111" s="94">
        <v>10</v>
      </c>
      <c r="G111" s="49">
        <v>10</v>
      </c>
      <c r="H111" s="48"/>
      <c r="I111" s="49"/>
    </row>
    <row r="112" spans="1:9" ht="42" customHeight="1" x14ac:dyDescent="0.3">
      <c r="A112" s="12">
        <f t="shared" si="8"/>
        <v>94</v>
      </c>
      <c r="B112" s="11" t="s">
        <v>229</v>
      </c>
      <c r="C112" s="93" t="s">
        <v>138</v>
      </c>
      <c r="D112" s="29">
        <v>267</v>
      </c>
      <c r="E112" s="29">
        <v>225</v>
      </c>
      <c r="F112" s="93">
        <v>225</v>
      </c>
      <c r="G112" s="93">
        <v>237</v>
      </c>
      <c r="H112" s="94">
        <f>G112/F112*100</f>
        <v>105.33333333333333</v>
      </c>
      <c r="I112" s="93"/>
    </row>
    <row r="113" spans="1:9" ht="26.4" x14ac:dyDescent="0.3">
      <c r="A113" s="12">
        <f t="shared" si="8"/>
        <v>95</v>
      </c>
      <c r="B113" s="11" t="s">
        <v>230</v>
      </c>
      <c r="C113" s="93" t="s">
        <v>142</v>
      </c>
      <c r="D113" s="29">
        <v>132</v>
      </c>
      <c r="E113" s="29">
        <v>143</v>
      </c>
      <c r="F113" s="93">
        <v>143</v>
      </c>
      <c r="G113" s="93">
        <v>227</v>
      </c>
      <c r="H113" s="94">
        <f t="shared" ref="H113:H115" si="10">G113/F113*100</f>
        <v>158.74125874125875</v>
      </c>
      <c r="I113" s="93"/>
    </row>
    <row r="114" spans="1:9" x14ac:dyDescent="0.3">
      <c r="A114" s="12">
        <f t="shared" si="8"/>
        <v>96</v>
      </c>
      <c r="B114" s="11" t="s">
        <v>231</v>
      </c>
      <c r="C114" s="93" t="s">
        <v>142</v>
      </c>
      <c r="D114" s="29">
        <v>46</v>
      </c>
      <c r="E114" s="29">
        <v>54</v>
      </c>
      <c r="F114" s="93">
        <v>54</v>
      </c>
      <c r="G114" s="93">
        <v>82</v>
      </c>
      <c r="H114" s="94">
        <f t="shared" si="10"/>
        <v>151.85185185185185</v>
      </c>
      <c r="I114" s="93"/>
    </row>
    <row r="115" spans="1:9" x14ac:dyDescent="0.3">
      <c r="A115" s="12">
        <f t="shared" si="8"/>
        <v>97</v>
      </c>
      <c r="B115" s="11" t="s">
        <v>457</v>
      </c>
      <c r="C115" s="93" t="s">
        <v>142</v>
      </c>
      <c r="D115" s="29">
        <v>323</v>
      </c>
      <c r="E115" s="29">
        <v>341</v>
      </c>
      <c r="F115" s="93">
        <v>341</v>
      </c>
      <c r="G115" s="29">
        <v>311</v>
      </c>
      <c r="H115" s="94">
        <f t="shared" si="10"/>
        <v>91.202346041055719</v>
      </c>
      <c r="I115" s="29"/>
    </row>
    <row r="116" spans="1:9" ht="20.399999999999999" x14ac:dyDescent="0.3">
      <c r="A116" s="12">
        <f t="shared" si="8"/>
        <v>98</v>
      </c>
      <c r="B116" s="11" t="s">
        <v>232</v>
      </c>
      <c r="C116" s="93" t="s">
        <v>133</v>
      </c>
      <c r="D116" s="49">
        <v>100</v>
      </c>
      <c r="E116" s="49">
        <v>100</v>
      </c>
      <c r="F116" s="94">
        <v>100</v>
      </c>
      <c r="G116" s="94">
        <v>100</v>
      </c>
      <c r="H116" s="94"/>
      <c r="I116" s="56" t="s">
        <v>694</v>
      </c>
    </row>
    <row r="117" spans="1:9" x14ac:dyDescent="0.3">
      <c r="A117" s="12">
        <f t="shared" si="8"/>
        <v>99</v>
      </c>
      <c r="B117" s="11" t="s">
        <v>233</v>
      </c>
      <c r="C117" s="93" t="s">
        <v>142</v>
      </c>
      <c r="D117" s="29">
        <v>11467</v>
      </c>
      <c r="E117" s="29">
        <v>9832</v>
      </c>
      <c r="F117" s="93">
        <v>10000</v>
      </c>
      <c r="G117" s="93">
        <v>11351</v>
      </c>
      <c r="H117" s="94">
        <f>G117/F117*100</f>
        <v>113.51</v>
      </c>
      <c r="I117" s="93"/>
    </row>
    <row r="118" spans="1:9" ht="26.4" x14ac:dyDescent="0.3">
      <c r="A118" s="12">
        <f t="shared" si="8"/>
        <v>100</v>
      </c>
      <c r="B118" s="11" t="s">
        <v>234</v>
      </c>
      <c r="C118" s="93" t="s">
        <v>133</v>
      </c>
      <c r="D118" s="49">
        <v>9</v>
      </c>
      <c r="E118" s="49">
        <v>9</v>
      </c>
      <c r="F118" s="94">
        <v>9</v>
      </c>
      <c r="G118" s="94">
        <v>9</v>
      </c>
      <c r="H118" s="94"/>
      <c r="I118" s="93"/>
    </row>
    <row r="119" spans="1:9" s="1" customFormat="1" ht="15.75" customHeight="1" x14ac:dyDescent="0.25">
      <c r="A119" s="188" t="s">
        <v>186</v>
      </c>
      <c r="B119" s="188"/>
      <c r="C119" s="188"/>
      <c r="D119" s="188"/>
      <c r="E119" s="188"/>
      <c r="F119" s="188"/>
      <c r="G119" s="188"/>
      <c r="H119" s="188"/>
      <c r="I119" s="188"/>
    </row>
    <row r="120" spans="1:9" s="1" customFormat="1" ht="26.4" x14ac:dyDescent="0.25">
      <c r="A120" s="8">
        <f>A118+1</f>
        <v>101</v>
      </c>
      <c r="B120" s="9" t="s">
        <v>151</v>
      </c>
      <c r="C120" s="92" t="s">
        <v>142</v>
      </c>
      <c r="D120" s="25">
        <v>24</v>
      </c>
      <c r="E120" s="25">
        <v>38</v>
      </c>
      <c r="F120" s="25">
        <v>50</v>
      </c>
      <c r="G120" s="25">
        <v>36</v>
      </c>
      <c r="H120" s="25">
        <f>G120/F120*100</f>
        <v>72</v>
      </c>
      <c r="I120" s="25"/>
    </row>
    <row r="121" spans="1:9" ht="20.399999999999999" customHeight="1" x14ac:dyDescent="0.3">
      <c r="A121" s="8">
        <f>A120+1</f>
        <v>102</v>
      </c>
      <c r="B121" s="9" t="s">
        <v>152</v>
      </c>
      <c r="C121" s="92" t="s">
        <v>133</v>
      </c>
      <c r="D121" s="49">
        <v>20</v>
      </c>
      <c r="E121" s="19">
        <v>24</v>
      </c>
      <c r="F121" s="26">
        <v>25</v>
      </c>
      <c r="G121" s="26">
        <v>25</v>
      </c>
      <c r="H121" s="19"/>
      <c r="I121" s="92"/>
    </row>
    <row r="122" spans="1:9" ht="26.4" x14ac:dyDescent="0.3">
      <c r="A122" s="8">
        <f t="shared" ref="A122:A129" si="11">A121+1</f>
        <v>103</v>
      </c>
      <c r="B122" s="9" t="s">
        <v>235</v>
      </c>
      <c r="C122" s="92" t="s">
        <v>142</v>
      </c>
      <c r="D122" s="25">
        <v>17</v>
      </c>
      <c r="E122" s="25">
        <v>20</v>
      </c>
      <c r="F122" s="92">
        <v>20</v>
      </c>
      <c r="G122" s="92">
        <v>20</v>
      </c>
      <c r="H122" s="19">
        <f>G122/F122*100</f>
        <v>100</v>
      </c>
      <c r="I122" s="92"/>
    </row>
    <row r="123" spans="1:9" ht="26.4" x14ac:dyDescent="0.3">
      <c r="A123" s="8">
        <f t="shared" si="11"/>
        <v>104</v>
      </c>
      <c r="B123" s="9" t="s">
        <v>153</v>
      </c>
      <c r="C123" s="92" t="s">
        <v>138</v>
      </c>
      <c r="D123" s="25">
        <v>300</v>
      </c>
      <c r="E123" s="25">
        <v>300</v>
      </c>
      <c r="F123" s="92">
        <v>300</v>
      </c>
      <c r="G123" s="25">
        <v>300</v>
      </c>
      <c r="H123" s="19">
        <f t="shared" ref="H123:H128" si="12">G123/F123*100</f>
        <v>100</v>
      </c>
      <c r="I123" s="25"/>
    </row>
    <row r="124" spans="1:9" ht="26.4" x14ac:dyDescent="0.3">
      <c r="A124" s="8">
        <f t="shared" si="11"/>
        <v>105</v>
      </c>
      <c r="B124" s="9" t="s">
        <v>154</v>
      </c>
      <c r="C124" s="92" t="s">
        <v>138</v>
      </c>
      <c r="D124" s="25">
        <v>329</v>
      </c>
      <c r="E124" s="25">
        <v>329</v>
      </c>
      <c r="F124" s="92">
        <v>329</v>
      </c>
      <c r="G124" s="25">
        <v>329</v>
      </c>
      <c r="H124" s="19">
        <f t="shared" si="12"/>
        <v>100</v>
      </c>
      <c r="I124" s="25"/>
    </row>
    <row r="125" spans="1:9" x14ac:dyDescent="0.3">
      <c r="A125" s="8">
        <f t="shared" si="11"/>
        <v>106</v>
      </c>
      <c r="B125" s="9" t="s">
        <v>236</v>
      </c>
      <c r="C125" s="92" t="s">
        <v>138</v>
      </c>
      <c r="D125" s="29"/>
      <c r="E125" s="29">
        <v>502</v>
      </c>
      <c r="F125" s="93">
        <v>602</v>
      </c>
      <c r="G125" s="29">
        <v>1232</v>
      </c>
      <c r="H125" s="19">
        <f t="shared" si="12"/>
        <v>204.6511627906977</v>
      </c>
      <c r="I125" s="29"/>
    </row>
    <row r="126" spans="1:9" ht="26.4" x14ac:dyDescent="0.3">
      <c r="A126" s="8">
        <f t="shared" si="11"/>
        <v>107</v>
      </c>
      <c r="B126" s="9" t="s">
        <v>237</v>
      </c>
      <c r="C126" s="92" t="s">
        <v>138</v>
      </c>
      <c r="D126" s="29"/>
      <c r="E126" s="29">
        <v>70</v>
      </c>
      <c r="F126" s="93">
        <v>80</v>
      </c>
      <c r="G126" s="29">
        <v>130</v>
      </c>
      <c r="H126" s="19">
        <f t="shared" si="12"/>
        <v>162.5</v>
      </c>
      <c r="I126" s="29"/>
    </row>
    <row r="127" spans="1:9" x14ac:dyDescent="0.3">
      <c r="A127" s="8">
        <f t="shared" si="11"/>
        <v>108</v>
      </c>
      <c r="B127" s="9" t="s">
        <v>238</v>
      </c>
      <c r="C127" s="92" t="s">
        <v>138</v>
      </c>
      <c r="D127" s="29">
        <v>20</v>
      </c>
      <c r="E127" s="29">
        <v>60</v>
      </c>
      <c r="F127" s="93">
        <v>60</v>
      </c>
      <c r="G127" s="29">
        <v>60</v>
      </c>
      <c r="H127" s="19">
        <f t="shared" si="12"/>
        <v>100</v>
      </c>
      <c r="I127" s="29"/>
    </row>
    <row r="128" spans="1:9" ht="39.6" x14ac:dyDescent="0.3">
      <c r="A128" s="8">
        <f t="shared" si="11"/>
        <v>109</v>
      </c>
      <c r="B128" s="9" t="s">
        <v>684</v>
      </c>
      <c r="C128" s="92" t="s">
        <v>138</v>
      </c>
      <c r="D128" s="29">
        <v>2</v>
      </c>
      <c r="E128" s="29">
        <v>8</v>
      </c>
      <c r="F128" s="93">
        <v>7</v>
      </c>
      <c r="G128" s="29">
        <v>7</v>
      </c>
      <c r="H128" s="19">
        <f t="shared" si="12"/>
        <v>100</v>
      </c>
      <c r="I128" s="29"/>
    </row>
    <row r="129" spans="1:9" x14ac:dyDescent="0.3">
      <c r="A129" s="8">
        <f t="shared" si="11"/>
        <v>110</v>
      </c>
      <c r="B129" s="11" t="s">
        <v>239</v>
      </c>
      <c r="C129" s="92"/>
      <c r="D129" s="25"/>
      <c r="E129" s="25"/>
      <c r="F129" s="92"/>
      <c r="G129" s="25"/>
      <c r="H129" s="25"/>
      <c r="I129" s="25"/>
    </row>
    <row r="130" spans="1:9" x14ac:dyDescent="0.3">
      <c r="A130" s="101" t="s">
        <v>655</v>
      </c>
      <c r="B130" s="95" t="s">
        <v>240</v>
      </c>
      <c r="C130" s="93" t="s">
        <v>133</v>
      </c>
      <c r="D130" s="49">
        <v>100</v>
      </c>
      <c r="E130" s="49">
        <v>100</v>
      </c>
      <c r="F130" s="49">
        <v>100</v>
      </c>
      <c r="G130" s="49">
        <v>100</v>
      </c>
      <c r="H130" s="49"/>
      <c r="I130" s="29"/>
    </row>
    <row r="131" spans="1:9" x14ac:dyDescent="0.3">
      <c r="A131" s="101" t="s">
        <v>656</v>
      </c>
      <c r="B131" s="95" t="s">
        <v>241</v>
      </c>
      <c r="C131" s="93" t="s">
        <v>133</v>
      </c>
      <c r="D131" s="49">
        <v>98</v>
      </c>
      <c r="E131" s="49">
        <v>98</v>
      </c>
      <c r="F131" s="94">
        <v>98</v>
      </c>
      <c r="G131" s="49">
        <v>98</v>
      </c>
      <c r="H131" s="49"/>
      <c r="I131" s="29"/>
    </row>
    <row r="132" spans="1:9" ht="18" customHeight="1" x14ac:dyDescent="0.3">
      <c r="A132" s="101" t="s">
        <v>657</v>
      </c>
      <c r="B132" s="95" t="s">
        <v>242</v>
      </c>
      <c r="C132" s="93" t="s">
        <v>133</v>
      </c>
      <c r="D132" s="58">
        <v>100</v>
      </c>
      <c r="E132" s="58">
        <v>100</v>
      </c>
      <c r="F132" s="58">
        <v>100</v>
      </c>
      <c r="G132" s="58">
        <v>100</v>
      </c>
      <c r="H132" s="49"/>
      <c r="I132" s="31"/>
    </row>
    <row r="133" spans="1:9" x14ac:dyDescent="0.3">
      <c r="A133" s="101" t="s">
        <v>658</v>
      </c>
      <c r="B133" s="95" t="s">
        <v>243</v>
      </c>
      <c r="C133" s="93" t="s">
        <v>133</v>
      </c>
      <c r="D133" s="49">
        <f>3/4*100</f>
        <v>75</v>
      </c>
      <c r="E133" s="49">
        <f>3/4*100</f>
        <v>75</v>
      </c>
      <c r="F133" s="49">
        <f>3/4*100</f>
        <v>75</v>
      </c>
      <c r="G133" s="49">
        <v>75</v>
      </c>
      <c r="H133" s="49"/>
      <c r="I133" s="29"/>
    </row>
    <row r="134" spans="1:9" s="1" customFormat="1" ht="20.399999999999999" customHeight="1" x14ac:dyDescent="0.25">
      <c r="A134" s="188" t="s">
        <v>198</v>
      </c>
      <c r="B134" s="188"/>
      <c r="C134" s="188"/>
      <c r="D134" s="188"/>
      <c r="E134" s="188"/>
      <c r="F134" s="188"/>
      <c r="G134" s="188"/>
      <c r="H134" s="188"/>
      <c r="I134" s="188"/>
    </row>
    <row r="135" spans="1:9" s="1" customFormat="1" ht="15.75" customHeight="1" x14ac:dyDescent="0.25">
      <c r="A135" s="188" t="s">
        <v>189</v>
      </c>
      <c r="B135" s="188"/>
      <c r="C135" s="188"/>
      <c r="D135" s="188"/>
      <c r="E135" s="188"/>
      <c r="F135" s="188"/>
      <c r="G135" s="188"/>
      <c r="H135" s="188"/>
      <c r="I135" s="188"/>
    </row>
    <row r="136" spans="1:9" s="1" customFormat="1" ht="15.75" customHeight="1" x14ac:dyDescent="0.25">
      <c r="A136" s="188" t="s">
        <v>199</v>
      </c>
      <c r="B136" s="188"/>
      <c r="C136" s="188"/>
      <c r="D136" s="188"/>
      <c r="E136" s="188"/>
      <c r="F136" s="188"/>
      <c r="G136" s="188"/>
      <c r="H136" s="188"/>
      <c r="I136" s="188"/>
    </row>
    <row r="137" spans="1:9" ht="61.2" customHeight="1" x14ac:dyDescent="0.3">
      <c r="A137" s="117">
        <f>A129+1</f>
        <v>111</v>
      </c>
      <c r="B137" s="52" t="s">
        <v>204</v>
      </c>
      <c r="C137" s="92" t="s">
        <v>142</v>
      </c>
      <c r="D137" s="25"/>
      <c r="E137" s="25">
        <v>14</v>
      </c>
      <c r="F137" s="25">
        <v>43</v>
      </c>
      <c r="G137" s="25">
        <v>10</v>
      </c>
      <c r="H137" s="19">
        <f>G137/F137*100</f>
        <v>23.255813953488371</v>
      </c>
      <c r="I137" s="193" t="s">
        <v>616</v>
      </c>
    </row>
    <row r="138" spans="1:9" ht="52.2" customHeight="1" x14ac:dyDescent="0.3">
      <c r="A138" s="117">
        <f>A137+1</f>
        <v>112</v>
      </c>
      <c r="B138" s="52" t="s">
        <v>589</v>
      </c>
      <c r="C138" s="92" t="s">
        <v>133</v>
      </c>
      <c r="D138" s="25">
        <v>74.5</v>
      </c>
      <c r="E138" s="25">
        <v>69.8</v>
      </c>
      <c r="F138" s="25">
        <v>65.5</v>
      </c>
      <c r="G138" s="25">
        <v>68.5</v>
      </c>
      <c r="H138" s="19"/>
      <c r="I138" s="193"/>
    </row>
    <row r="139" spans="1:9" x14ac:dyDescent="0.3">
      <c r="A139" s="117">
        <f t="shared" ref="A139:A142" si="13">A138+1</f>
        <v>113</v>
      </c>
      <c r="B139" s="52" t="s">
        <v>244</v>
      </c>
      <c r="C139" s="92" t="s">
        <v>133</v>
      </c>
      <c r="D139" s="30">
        <v>99</v>
      </c>
      <c r="E139" s="30">
        <v>99</v>
      </c>
      <c r="F139" s="30">
        <v>99</v>
      </c>
      <c r="G139" s="30">
        <v>99</v>
      </c>
      <c r="H139" s="19"/>
      <c r="I139" s="30"/>
    </row>
    <row r="140" spans="1:9" x14ac:dyDescent="0.3">
      <c r="A140" s="117">
        <f t="shared" si="13"/>
        <v>114</v>
      </c>
      <c r="B140" s="52" t="s">
        <v>245</v>
      </c>
      <c r="C140" s="92" t="s">
        <v>133</v>
      </c>
      <c r="D140" s="28">
        <v>99.9</v>
      </c>
      <c r="E140" s="28">
        <v>99.9</v>
      </c>
      <c r="F140" s="28">
        <v>99.9</v>
      </c>
      <c r="G140" s="28">
        <v>99.9</v>
      </c>
      <c r="H140" s="19"/>
      <c r="I140" s="28"/>
    </row>
    <row r="141" spans="1:9" x14ac:dyDescent="0.3">
      <c r="A141" s="117">
        <f t="shared" si="13"/>
        <v>115</v>
      </c>
      <c r="B141" s="52" t="s">
        <v>246</v>
      </c>
      <c r="C141" s="92" t="s">
        <v>133</v>
      </c>
      <c r="D141" s="30">
        <v>0</v>
      </c>
      <c r="E141" s="30">
        <v>0</v>
      </c>
      <c r="F141" s="30">
        <v>0</v>
      </c>
      <c r="G141" s="30">
        <v>0</v>
      </c>
      <c r="H141" s="19"/>
      <c r="I141" s="28"/>
    </row>
    <row r="142" spans="1:9" x14ac:dyDescent="0.3">
      <c r="A142" s="117">
        <f t="shared" si="13"/>
        <v>116</v>
      </c>
      <c r="B142" s="52" t="s">
        <v>155</v>
      </c>
      <c r="C142" s="80"/>
      <c r="D142" s="25"/>
      <c r="E142" s="25"/>
      <c r="F142" s="25"/>
      <c r="G142" s="25"/>
      <c r="H142" s="19"/>
      <c r="I142" s="25"/>
    </row>
    <row r="143" spans="1:9" x14ac:dyDescent="0.3">
      <c r="A143" s="117" t="s">
        <v>659</v>
      </c>
      <c r="B143" s="81" t="s">
        <v>156</v>
      </c>
      <c r="C143" s="92" t="s">
        <v>133</v>
      </c>
      <c r="D143" s="19">
        <v>97.7</v>
      </c>
      <c r="E143" s="19">
        <v>97.6</v>
      </c>
      <c r="F143" s="19">
        <v>97.4</v>
      </c>
      <c r="G143" s="49">
        <v>97.6</v>
      </c>
      <c r="H143" s="19"/>
      <c r="I143" s="19"/>
    </row>
    <row r="144" spans="1:9" x14ac:dyDescent="0.3">
      <c r="A144" s="117" t="s">
        <v>660</v>
      </c>
      <c r="B144" s="81" t="s">
        <v>157</v>
      </c>
      <c r="C144" s="92" t="s">
        <v>133</v>
      </c>
      <c r="D144" s="19">
        <v>97.5</v>
      </c>
      <c r="E144" s="19">
        <v>97.5</v>
      </c>
      <c r="F144" s="19">
        <v>96.8</v>
      </c>
      <c r="G144" s="49">
        <v>97.5</v>
      </c>
      <c r="H144" s="19"/>
      <c r="I144" s="19"/>
    </row>
    <row r="145" spans="1:9" ht="16.2" customHeight="1" x14ac:dyDescent="0.3">
      <c r="A145" s="117" t="s">
        <v>661</v>
      </c>
      <c r="B145" s="81" t="s">
        <v>158</v>
      </c>
      <c r="C145" s="92" t="s">
        <v>133</v>
      </c>
      <c r="D145" s="19">
        <v>91.3</v>
      </c>
      <c r="E145" s="19">
        <v>91.1</v>
      </c>
      <c r="F145" s="19">
        <v>91.1</v>
      </c>
      <c r="G145" s="49">
        <v>90.9</v>
      </c>
      <c r="H145" s="19"/>
      <c r="I145" s="19"/>
    </row>
    <row r="146" spans="1:9" x14ac:dyDescent="0.3">
      <c r="A146" s="117" t="s">
        <v>662</v>
      </c>
      <c r="B146" s="81" t="s">
        <v>159</v>
      </c>
      <c r="C146" s="92" t="s">
        <v>133</v>
      </c>
      <c r="D146" s="19">
        <v>97.1</v>
      </c>
      <c r="E146" s="19">
        <v>97.1</v>
      </c>
      <c r="F146" s="19">
        <v>96.3</v>
      </c>
      <c r="G146" s="49">
        <v>97.1</v>
      </c>
      <c r="H146" s="19"/>
      <c r="I146" s="19"/>
    </row>
    <row r="147" spans="1:9" x14ac:dyDescent="0.3">
      <c r="A147" s="117" t="s">
        <v>663</v>
      </c>
      <c r="B147" s="81" t="s">
        <v>160</v>
      </c>
      <c r="C147" s="92" t="s">
        <v>133</v>
      </c>
      <c r="D147" s="19">
        <v>21.6</v>
      </c>
      <c r="E147" s="19">
        <v>21.5</v>
      </c>
      <c r="F147" s="19">
        <v>21.4</v>
      </c>
      <c r="G147" s="49">
        <v>21.5</v>
      </c>
      <c r="H147" s="19"/>
      <c r="I147" s="19"/>
    </row>
    <row r="148" spans="1:9" x14ac:dyDescent="0.3">
      <c r="A148" s="117">
        <f>A142+1</f>
        <v>117</v>
      </c>
      <c r="B148" s="9" t="s">
        <v>162</v>
      </c>
      <c r="C148" s="92" t="s">
        <v>163</v>
      </c>
      <c r="D148" s="19">
        <v>24.5</v>
      </c>
      <c r="E148" s="19">
        <v>24.7</v>
      </c>
      <c r="F148" s="19">
        <v>24.8</v>
      </c>
      <c r="G148" s="19">
        <v>24.9</v>
      </c>
      <c r="H148" s="19">
        <f>G148/F148*100</f>
        <v>100.4032258064516</v>
      </c>
      <c r="I148" s="19"/>
    </row>
    <row r="149" spans="1:9" x14ac:dyDescent="0.3">
      <c r="A149" s="117">
        <f>A148+1</f>
        <v>118</v>
      </c>
      <c r="B149" s="9" t="s">
        <v>164</v>
      </c>
      <c r="C149" s="92" t="s">
        <v>165</v>
      </c>
      <c r="D149" s="20">
        <v>0.12</v>
      </c>
      <c r="E149" s="20">
        <v>0.09</v>
      </c>
      <c r="F149" s="20">
        <v>0.13</v>
      </c>
      <c r="G149" s="69">
        <v>0.06</v>
      </c>
      <c r="H149" s="19">
        <f>G149/F149*100</f>
        <v>46.153846153846153</v>
      </c>
      <c r="I149" s="20"/>
    </row>
    <row r="150" spans="1:9" x14ac:dyDescent="0.3">
      <c r="A150" s="117">
        <f>A149+1</f>
        <v>119</v>
      </c>
      <c r="B150" s="9" t="s">
        <v>247</v>
      </c>
      <c r="C150" s="92"/>
      <c r="D150" s="20"/>
      <c r="E150" s="20"/>
      <c r="F150" s="20"/>
      <c r="G150" s="20"/>
      <c r="H150" s="19"/>
      <c r="I150" s="20"/>
    </row>
    <row r="151" spans="1:9" x14ac:dyDescent="0.3">
      <c r="A151" s="117" t="s">
        <v>664</v>
      </c>
      <c r="B151" s="22" t="s">
        <v>248</v>
      </c>
      <c r="C151" s="92" t="s">
        <v>133</v>
      </c>
      <c r="D151" s="19">
        <v>86.5</v>
      </c>
      <c r="E151" s="19">
        <v>83.2</v>
      </c>
      <c r="F151" s="19">
        <v>80</v>
      </c>
      <c r="G151" s="19">
        <v>79</v>
      </c>
      <c r="H151" s="49"/>
      <c r="I151" s="62"/>
    </row>
    <row r="152" spans="1:9" ht="42" customHeight="1" x14ac:dyDescent="0.3">
      <c r="A152" s="117" t="s">
        <v>665</v>
      </c>
      <c r="B152" s="22" t="s">
        <v>249</v>
      </c>
      <c r="C152" s="92" t="s">
        <v>133</v>
      </c>
      <c r="D152" s="30">
        <v>80.3</v>
      </c>
      <c r="E152" s="30">
        <v>81.8</v>
      </c>
      <c r="F152" s="30">
        <v>81.8</v>
      </c>
      <c r="G152" s="30">
        <v>82.7</v>
      </c>
      <c r="H152" s="49"/>
      <c r="I152" s="194" t="s">
        <v>553</v>
      </c>
    </row>
    <row r="153" spans="1:9" ht="43.8" customHeight="1" x14ac:dyDescent="0.3">
      <c r="A153" s="117" t="s">
        <v>666</v>
      </c>
      <c r="B153" s="22" t="s">
        <v>250</v>
      </c>
      <c r="C153" s="92" t="s">
        <v>133</v>
      </c>
      <c r="D153" s="30">
        <v>73.8</v>
      </c>
      <c r="E153" s="30">
        <v>73.8</v>
      </c>
      <c r="F153" s="30">
        <v>73.8</v>
      </c>
      <c r="G153" s="30">
        <v>64.099999999999994</v>
      </c>
      <c r="H153" s="49"/>
      <c r="I153" s="194"/>
    </row>
    <row r="154" spans="1:9" ht="70.2" customHeight="1" x14ac:dyDescent="0.3">
      <c r="A154" s="117" t="s">
        <v>667</v>
      </c>
      <c r="B154" s="22" t="s">
        <v>251</v>
      </c>
      <c r="C154" s="92" t="s">
        <v>133</v>
      </c>
      <c r="D154" s="30">
        <v>78.900000000000006</v>
      </c>
      <c r="E154" s="30">
        <v>91.5</v>
      </c>
      <c r="F154" s="30">
        <v>91.5</v>
      </c>
      <c r="G154" s="30">
        <v>83.8</v>
      </c>
      <c r="H154" s="49"/>
      <c r="I154" s="194"/>
    </row>
    <row r="155" spans="1:9" s="1" customFormat="1" ht="15.75" customHeight="1" x14ac:dyDescent="0.25">
      <c r="A155" s="188" t="s">
        <v>200</v>
      </c>
      <c r="B155" s="188"/>
      <c r="C155" s="188"/>
      <c r="D155" s="188"/>
      <c r="E155" s="188"/>
      <c r="F155" s="188"/>
      <c r="G155" s="188"/>
      <c r="H155" s="188"/>
      <c r="I155" s="188"/>
    </row>
    <row r="156" spans="1:9" x14ac:dyDescent="0.3">
      <c r="A156" s="117">
        <f>A150+1</f>
        <v>120</v>
      </c>
      <c r="B156" s="9" t="s">
        <v>168</v>
      </c>
      <c r="C156" s="92" t="s">
        <v>167</v>
      </c>
      <c r="D156" s="20">
        <v>201.001</v>
      </c>
      <c r="E156" s="20">
        <v>201.001</v>
      </c>
      <c r="F156" s="20">
        <v>201.001</v>
      </c>
      <c r="G156" s="20">
        <v>201.001</v>
      </c>
      <c r="H156" s="20">
        <f>G156/F156*100</f>
        <v>100</v>
      </c>
      <c r="I156" s="20"/>
    </row>
    <row r="157" spans="1:9" ht="54.6" customHeight="1" x14ac:dyDescent="0.3">
      <c r="A157" s="117">
        <f>A156+1</f>
        <v>121</v>
      </c>
      <c r="B157" s="9" t="s">
        <v>166</v>
      </c>
      <c r="C157" s="92" t="s">
        <v>133</v>
      </c>
      <c r="D157" s="19">
        <v>84.5</v>
      </c>
      <c r="E157" s="19">
        <v>86.4</v>
      </c>
      <c r="F157" s="19">
        <v>87.5</v>
      </c>
      <c r="G157" s="19">
        <v>87.3</v>
      </c>
      <c r="H157" s="19"/>
      <c r="I157" s="61" t="s">
        <v>685</v>
      </c>
    </row>
    <row r="158" spans="1:9" x14ac:dyDescent="0.3">
      <c r="A158" s="117">
        <f t="shared" ref="A158:A160" si="14">A157+1</f>
        <v>122</v>
      </c>
      <c r="B158" s="9" t="s">
        <v>169</v>
      </c>
      <c r="C158" s="92" t="s">
        <v>142</v>
      </c>
      <c r="D158" s="21">
        <v>0</v>
      </c>
      <c r="E158" s="21">
        <v>0</v>
      </c>
      <c r="F158" s="21">
        <v>4</v>
      </c>
      <c r="G158" s="21">
        <v>4</v>
      </c>
      <c r="H158" s="20">
        <f>G158/F158*100</f>
        <v>100</v>
      </c>
      <c r="I158" s="21"/>
    </row>
    <row r="159" spans="1:9" ht="26.4" x14ac:dyDescent="0.3">
      <c r="A159" s="117">
        <f t="shared" si="14"/>
        <v>123</v>
      </c>
      <c r="B159" s="9" t="s">
        <v>252</v>
      </c>
      <c r="C159" s="92" t="s">
        <v>133</v>
      </c>
      <c r="D159" s="96">
        <v>0</v>
      </c>
      <c r="E159" s="96">
        <v>0</v>
      </c>
      <c r="F159" s="96">
        <v>0</v>
      </c>
      <c r="G159" s="96">
        <v>0</v>
      </c>
      <c r="H159" s="20"/>
      <c r="I159" s="27"/>
    </row>
    <row r="160" spans="1:9" x14ac:dyDescent="0.3">
      <c r="A160" s="117">
        <f t="shared" si="14"/>
        <v>124</v>
      </c>
      <c r="B160" s="9" t="s">
        <v>253</v>
      </c>
      <c r="C160" s="92" t="s">
        <v>133</v>
      </c>
      <c r="D160" s="96">
        <v>95</v>
      </c>
      <c r="E160" s="96">
        <v>95</v>
      </c>
      <c r="F160" s="96">
        <v>95</v>
      </c>
      <c r="G160" s="94">
        <v>95</v>
      </c>
      <c r="H160" s="20"/>
      <c r="I160" s="27"/>
    </row>
    <row r="161" spans="1:9" s="1" customFormat="1" ht="24" customHeight="1" x14ac:dyDescent="0.25">
      <c r="A161" s="188" t="s">
        <v>201</v>
      </c>
      <c r="B161" s="188"/>
      <c r="C161" s="188"/>
      <c r="D161" s="188"/>
      <c r="E161" s="188"/>
      <c r="F161" s="188"/>
      <c r="G161" s="188"/>
      <c r="H161" s="188"/>
      <c r="I161" s="188"/>
    </row>
    <row r="162" spans="1:9" s="1" customFormat="1" ht="26.4" x14ac:dyDescent="0.25">
      <c r="A162" s="117">
        <f>A160+1</f>
        <v>125</v>
      </c>
      <c r="B162" s="9" t="s">
        <v>254</v>
      </c>
      <c r="C162" s="92" t="s">
        <v>142</v>
      </c>
      <c r="D162" s="25">
        <v>0</v>
      </c>
      <c r="E162" s="25">
        <v>0</v>
      </c>
      <c r="F162" s="25">
        <v>0</v>
      </c>
      <c r="G162" s="29">
        <v>5</v>
      </c>
      <c r="H162" s="19"/>
      <c r="I162" s="25"/>
    </row>
    <row r="163" spans="1:9" ht="70.8" customHeight="1" x14ac:dyDescent="0.3">
      <c r="A163" s="117">
        <f>A162+1</f>
        <v>126</v>
      </c>
      <c r="B163" s="9" t="s">
        <v>161</v>
      </c>
      <c r="C163" s="92" t="s">
        <v>142</v>
      </c>
      <c r="D163" s="25">
        <v>24</v>
      </c>
      <c r="E163" s="25">
        <v>52</v>
      </c>
      <c r="F163" s="25">
        <v>87</v>
      </c>
      <c r="G163" s="25">
        <v>85</v>
      </c>
      <c r="H163" s="19">
        <f>G163/F163*100</f>
        <v>97.701149425287355</v>
      </c>
      <c r="I163" s="42" t="s">
        <v>552</v>
      </c>
    </row>
    <row r="164" spans="1:9" s="1" customFormat="1" ht="76.8" customHeight="1" x14ac:dyDescent="0.25">
      <c r="A164" s="117">
        <f>A163+1</f>
        <v>127</v>
      </c>
      <c r="B164" s="53" t="s">
        <v>585</v>
      </c>
      <c r="C164" s="38" t="s">
        <v>133</v>
      </c>
      <c r="D164" s="19">
        <v>0</v>
      </c>
      <c r="E164" s="49">
        <v>10</v>
      </c>
      <c r="F164" s="30">
        <v>15</v>
      </c>
      <c r="G164" s="29">
        <v>33.299999999999997</v>
      </c>
      <c r="H164" s="49"/>
      <c r="I164" s="42" t="s">
        <v>686</v>
      </c>
    </row>
    <row r="165" spans="1:9" s="1" customFormat="1" ht="15.75" customHeight="1" x14ac:dyDescent="0.25">
      <c r="A165" s="188" t="s">
        <v>190</v>
      </c>
      <c r="B165" s="188"/>
      <c r="C165" s="188"/>
      <c r="D165" s="188"/>
      <c r="E165" s="188"/>
      <c r="F165" s="188"/>
      <c r="G165" s="188"/>
      <c r="H165" s="188"/>
      <c r="I165" s="188"/>
    </row>
    <row r="166" spans="1:9" ht="14.4" customHeight="1" x14ac:dyDescent="0.3">
      <c r="A166" s="188" t="s">
        <v>202</v>
      </c>
      <c r="B166" s="188"/>
      <c r="C166" s="188"/>
      <c r="D166" s="188"/>
      <c r="E166" s="188"/>
      <c r="F166" s="188"/>
      <c r="G166" s="188"/>
      <c r="H166" s="188"/>
      <c r="I166" s="188"/>
    </row>
    <row r="167" spans="1:9" ht="26.4" x14ac:dyDescent="0.3">
      <c r="A167" s="117">
        <f>A164+1</f>
        <v>128</v>
      </c>
      <c r="B167" s="50" t="s">
        <v>177</v>
      </c>
      <c r="C167" s="92" t="s">
        <v>133</v>
      </c>
      <c r="D167" s="26">
        <v>0</v>
      </c>
      <c r="E167" s="26">
        <v>0</v>
      </c>
      <c r="F167" s="26">
        <v>25</v>
      </c>
      <c r="G167" s="26">
        <v>25</v>
      </c>
      <c r="H167" s="26"/>
      <c r="I167" s="92"/>
    </row>
    <row r="168" spans="1:9" ht="26.4" x14ac:dyDescent="0.3">
      <c r="A168" s="117">
        <f>A167+1</f>
        <v>129</v>
      </c>
      <c r="B168" s="50" t="s">
        <v>255</v>
      </c>
      <c r="C168" s="92" t="s">
        <v>133</v>
      </c>
      <c r="D168" s="92"/>
      <c r="E168" s="92"/>
      <c r="F168" s="92"/>
      <c r="G168" s="92"/>
      <c r="H168" s="92"/>
      <c r="I168" s="92"/>
    </row>
    <row r="169" spans="1:9" x14ac:dyDescent="0.3">
      <c r="A169" s="101" t="s">
        <v>668</v>
      </c>
      <c r="B169" s="95" t="s">
        <v>240</v>
      </c>
      <c r="C169" s="93" t="s">
        <v>133</v>
      </c>
      <c r="D169" s="49">
        <v>100</v>
      </c>
      <c r="E169" s="49">
        <v>100</v>
      </c>
      <c r="F169" s="49">
        <v>100</v>
      </c>
      <c r="G169" s="49">
        <v>100</v>
      </c>
      <c r="H169" s="49"/>
      <c r="I169" s="29"/>
    </row>
    <row r="170" spans="1:9" ht="18" customHeight="1" x14ac:dyDescent="0.3">
      <c r="A170" s="101" t="s">
        <v>669</v>
      </c>
      <c r="B170" s="95" t="s">
        <v>241</v>
      </c>
      <c r="C170" s="93" t="s">
        <v>133</v>
      </c>
      <c r="D170" s="26">
        <v>0</v>
      </c>
      <c r="E170" s="26">
        <v>0</v>
      </c>
      <c r="F170" s="26">
        <v>0</v>
      </c>
      <c r="G170" s="26">
        <v>0</v>
      </c>
      <c r="H170" s="49"/>
      <c r="I170" s="92"/>
    </row>
    <row r="171" spans="1:9" x14ac:dyDescent="0.3">
      <c r="A171" s="101" t="s">
        <v>670</v>
      </c>
      <c r="B171" s="95" t="s">
        <v>242</v>
      </c>
      <c r="C171" s="93" t="s">
        <v>133</v>
      </c>
      <c r="D171" s="58">
        <v>100</v>
      </c>
      <c r="E171" s="58">
        <v>100</v>
      </c>
      <c r="F171" s="58">
        <v>100</v>
      </c>
      <c r="G171" s="58">
        <v>100</v>
      </c>
      <c r="H171" s="49"/>
      <c r="I171" s="31"/>
    </row>
    <row r="172" spans="1:9" x14ac:dyDescent="0.3">
      <c r="A172" s="101" t="s">
        <v>671</v>
      </c>
      <c r="B172" s="95" t="s">
        <v>243</v>
      </c>
      <c r="C172" s="93" t="s">
        <v>133</v>
      </c>
      <c r="D172" s="49">
        <v>75</v>
      </c>
      <c r="E172" s="49">
        <v>75</v>
      </c>
      <c r="F172" s="94">
        <f>(100+100+100+50)/4</f>
        <v>87.5</v>
      </c>
      <c r="G172" s="93">
        <v>87.5</v>
      </c>
      <c r="H172" s="49"/>
      <c r="I172" s="93"/>
    </row>
    <row r="173" spans="1:9" ht="26.4" x14ac:dyDescent="0.3">
      <c r="A173" s="117">
        <f>A168+1</f>
        <v>130</v>
      </c>
      <c r="B173" s="50" t="s">
        <v>256</v>
      </c>
      <c r="C173" s="92" t="s">
        <v>133</v>
      </c>
      <c r="D173" s="94">
        <v>90</v>
      </c>
      <c r="E173" s="94">
        <v>90</v>
      </c>
      <c r="F173" s="94">
        <v>90</v>
      </c>
      <c r="G173" s="94">
        <v>94</v>
      </c>
      <c r="H173" s="49"/>
      <c r="I173" s="93"/>
    </row>
    <row r="174" spans="1:9" x14ac:dyDescent="0.3">
      <c r="A174" s="117">
        <f>A173+1</f>
        <v>131</v>
      </c>
      <c r="B174" s="50" t="s">
        <v>257</v>
      </c>
      <c r="C174" s="92" t="s">
        <v>142</v>
      </c>
      <c r="D174" s="92">
        <v>477</v>
      </c>
      <c r="E174" s="92">
        <v>485</v>
      </c>
      <c r="F174" s="93">
        <v>481</v>
      </c>
      <c r="G174" s="93">
        <v>448</v>
      </c>
      <c r="H174" s="49">
        <f>G174/F174*100</f>
        <v>93.139293139293144</v>
      </c>
      <c r="I174" s="93"/>
    </row>
    <row r="175" spans="1:9" x14ac:dyDescent="0.3">
      <c r="A175" s="117">
        <f t="shared" ref="A175:A180" si="15">A174+1</f>
        <v>132</v>
      </c>
      <c r="B175" s="50" t="s">
        <v>258</v>
      </c>
      <c r="C175" s="92" t="s">
        <v>142</v>
      </c>
      <c r="D175" s="92">
        <v>718</v>
      </c>
      <c r="E175" s="92">
        <v>592</v>
      </c>
      <c r="F175" s="93">
        <v>655</v>
      </c>
      <c r="G175" s="93">
        <v>650</v>
      </c>
      <c r="H175" s="49">
        <f t="shared" ref="H175:H176" si="16">G175/F175*100</f>
        <v>99.236641221374043</v>
      </c>
      <c r="I175" s="93"/>
    </row>
    <row r="176" spans="1:9" x14ac:dyDescent="0.3">
      <c r="A176" s="117">
        <f t="shared" si="15"/>
        <v>133</v>
      </c>
      <c r="B176" s="55" t="s">
        <v>545</v>
      </c>
      <c r="C176" s="92" t="s">
        <v>142</v>
      </c>
      <c r="D176" s="92">
        <v>25</v>
      </c>
      <c r="E176" s="92">
        <v>17</v>
      </c>
      <c r="F176" s="92">
        <v>21</v>
      </c>
      <c r="G176" s="92">
        <v>16</v>
      </c>
      <c r="H176" s="49">
        <f t="shared" si="16"/>
        <v>76.19047619047619</v>
      </c>
      <c r="I176" s="93"/>
    </row>
    <row r="177" spans="1:9" ht="26.4" x14ac:dyDescent="0.3">
      <c r="A177" s="117">
        <f t="shared" si="15"/>
        <v>134</v>
      </c>
      <c r="B177" s="55" t="s">
        <v>546</v>
      </c>
      <c r="C177" s="92" t="s">
        <v>138</v>
      </c>
      <c r="D177" s="92">
        <v>0</v>
      </c>
      <c r="E177" s="92">
        <v>0</v>
      </c>
      <c r="F177" s="92">
        <v>0</v>
      </c>
      <c r="G177" s="92">
        <v>0</v>
      </c>
      <c r="H177" s="49">
        <v>0</v>
      </c>
      <c r="I177" s="93"/>
    </row>
    <row r="178" spans="1:9" ht="26.4" x14ac:dyDescent="0.3">
      <c r="A178" s="117">
        <f t="shared" si="15"/>
        <v>135</v>
      </c>
      <c r="B178" s="55" t="s">
        <v>547</v>
      </c>
      <c r="C178" s="92" t="s">
        <v>133</v>
      </c>
      <c r="D178" s="92">
        <v>80</v>
      </c>
      <c r="E178" s="92">
        <v>80</v>
      </c>
      <c r="F178" s="92">
        <v>80</v>
      </c>
      <c r="G178" s="92">
        <v>83</v>
      </c>
      <c r="H178" s="26"/>
      <c r="I178" s="93"/>
    </row>
    <row r="179" spans="1:9" ht="26.4" x14ac:dyDescent="0.3">
      <c r="A179" s="117">
        <f t="shared" si="15"/>
        <v>136</v>
      </c>
      <c r="B179" s="55" t="s">
        <v>548</v>
      </c>
      <c r="C179" s="92" t="s">
        <v>133</v>
      </c>
      <c r="D179" s="92">
        <v>90</v>
      </c>
      <c r="E179" s="92">
        <v>90</v>
      </c>
      <c r="F179" s="92">
        <v>90</v>
      </c>
      <c r="G179" s="92">
        <v>94</v>
      </c>
      <c r="H179" s="26"/>
      <c r="I179" s="93"/>
    </row>
    <row r="180" spans="1:9" s="1" customFormat="1" ht="15.75" customHeight="1" x14ac:dyDescent="0.25">
      <c r="A180" s="117">
        <f t="shared" si="15"/>
        <v>137</v>
      </c>
      <c r="B180" s="55" t="s">
        <v>549</v>
      </c>
      <c r="C180" s="92" t="s">
        <v>142</v>
      </c>
      <c r="D180" s="92">
        <v>0</v>
      </c>
      <c r="E180" s="92">
        <v>0</v>
      </c>
      <c r="F180" s="92">
        <v>0</v>
      </c>
      <c r="G180" s="92">
        <v>0</v>
      </c>
      <c r="H180" s="26">
        <v>0</v>
      </c>
      <c r="I180" s="93"/>
    </row>
    <row r="181" spans="1:9" ht="14.4" customHeight="1" x14ac:dyDescent="0.3">
      <c r="A181" s="188" t="s">
        <v>203</v>
      </c>
      <c r="B181" s="188"/>
      <c r="C181" s="188"/>
      <c r="D181" s="188"/>
      <c r="E181" s="188"/>
      <c r="F181" s="188"/>
      <c r="G181" s="188"/>
      <c r="H181" s="188"/>
      <c r="I181" s="188"/>
    </row>
    <row r="182" spans="1:9" ht="91.8" x14ac:dyDescent="0.3">
      <c r="A182" s="117">
        <f>A180+1</f>
        <v>138</v>
      </c>
      <c r="B182" s="9" t="s">
        <v>70</v>
      </c>
      <c r="C182" s="92" t="s">
        <v>133</v>
      </c>
      <c r="D182" s="25">
        <v>82.1</v>
      </c>
      <c r="E182" s="25">
        <v>82.3</v>
      </c>
      <c r="F182" s="92">
        <v>82.3</v>
      </c>
      <c r="G182" s="93">
        <v>80.7</v>
      </c>
      <c r="H182" s="94"/>
      <c r="I182" s="54" t="s">
        <v>693</v>
      </c>
    </row>
    <row r="183" spans="1:9" ht="40.799999999999997" x14ac:dyDescent="0.3">
      <c r="A183" s="117">
        <f>A182+1</f>
        <v>139</v>
      </c>
      <c r="B183" s="9" t="s">
        <v>71</v>
      </c>
      <c r="C183" s="92" t="s">
        <v>133</v>
      </c>
      <c r="D183" s="92">
        <v>1.1000000000000001</v>
      </c>
      <c r="E183" s="92">
        <v>1.8</v>
      </c>
      <c r="F183" s="92">
        <v>2.5</v>
      </c>
      <c r="G183" s="93">
        <v>3.9</v>
      </c>
      <c r="H183" s="94"/>
      <c r="I183" s="54" t="s">
        <v>714</v>
      </c>
    </row>
    <row r="184" spans="1:9" ht="14.4" customHeight="1" x14ac:dyDescent="0.3">
      <c r="A184" s="188" t="s">
        <v>259</v>
      </c>
      <c r="B184" s="188"/>
      <c r="C184" s="188"/>
      <c r="D184" s="188"/>
      <c r="E184" s="188"/>
      <c r="F184" s="188"/>
      <c r="G184" s="188"/>
      <c r="H184" s="188"/>
      <c r="I184" s="188"/>
    </row>
    <row r="185" spans="1:9" ht="26.4" x14ac:dyDescent="0.3">
      <c r="A185" s="117">
        <f>A183+1</f>
        <v>140</v>
      </c>
      <c r="B185" s="50" t="s">
        <v>176</v>
      </c>
      <c r="C185" s="92" t="s">
        <v>133</v>
      </c>
      <c r="D185" s="93">
        <v>0</v>
      </c>
      <c r="E185" s="93">
        <v>0</v>
      </c>
      <c r="F185" s="93">
        <v>0</v>
      </c>
      <c r="G185" s="93">
        <v>0</v>
      </c>
      <c r="H185" s="94">
        <v>0</v>
      </c>
      <c r="I185" s="93"/>
    </row>
    <row r="186" spans="1:9" s="1" customFormat="1" ht="26.4" x14ac:dyDescent="0.25">
      <c r="A186" s="125">
        <f>A185+1</f>
        <v>141</v>
      </c>
      <c r="B186" s="50" t="s">
        <v>687</v>
      </c>
      <c r="C186" s="92" t="s">
        <v>142</v>
      </c>
      <c r="D186" s="93">
        <v>37</v>
      </c>
      <c r="E186" s="93">
        <v>34</v>
      </c>
      <c r="F186" s="93">
        <v>36</v>
      </c>
      <c r="G186" s="93">
        <v>36</v>
      </c>
      <c r="H186" s="94">
        <f>G186/F186*100</f>
        <v>100</v>
      </c>
      <c r="I186" s="93"/>
    </row>
    <row r="187" spans="1:9" s="1" customFormat="1" ht="25.2" customHeight="1" x14ac:dyDescent="0.25">
      <c r="A187" s="188" t="s">
        <v>191</v>
      </c>
      <c r="B187" s="188"/>
      <c r="C187" s="188"/>
      <c r="D187" s="188"/>
      <c r="E187" s="188"/>
      <c r="F187" s="188"/>
      <c r="G187" s="188"/>
      <c r="H187" s="188"/>
      <c r="I187" s="188"/>
    </row>
    <row r="188" spans="1:9" s="1" customFormat="1" ht="26.4" x14ac:dyDescent="0.25">
      <c r="A188" s="117">
        <f>A186+1</f>
        <v>142</v>
      </c>
      <c r="B188" s="9" t="s">
        <v>170</v>
      </c>
      <c r="C188" s="92" t="s">
        <v>133</v>
      </c>
      <c r="D188" s="92">
        <v>6.8</v>
      </c>
      <c r="E188" s="92">
        <v>6.8</v>
      </c>
      <c r="F188" s="92">
        <v>6.8</v>
      </c>
      <c r="G188" s="92">
        <v>5.6</v>
      </c>
      <c r="H188" s="26"/>
      <c r="I188" s="54"/>
    </row>
    <row r="189" spans="1:9" s="1" customFormat="1" ht="26.4" x14ac:dyDescent="0.25">
      <c r="A189" s="117">
        <f>A188+1</f>
        <v>143</v>
      </c>
      <c r="B189" s="13" t="s">
        <v>550</v>
      </c>
      <c r="C189" s="92" t="s">
        <v>133</v>
      </c>
      <c r="D189" s="92">
        <v>99.8</v>
      </c>
      <c r="E189" s="92">
        <v>99.9</v>
      </c>
      <c r="F189" s="92">
        <v>99.9</v>
      </c>
      <c r="G189" s="92">
        <v>100</v>
      </c>
      <c r="H189" s="26"/>
      <c r="I189" s="92"/>
    </row>
    <row r="190" spans="1:9" s="1" customFormat="1" ht="13.8" x14ac:dyDescent="0.25">
      <c r="A190" s="117">
        <f t="shared" ref="A190:A191" si="17">A189+1</f>
        <v>144</v>
      </c>
      <c r="B190" s="8" t="s">
        <v>171</v>
      </c>
      <c r="C190" s="92" t="s">
        <v>142</v>
      </c>
      <c r="D190" s="92" t="s">
        <v>172</v>
      </c>
      <c r="E190" s="92" t="s">
        <v>172</v>
      </c>
      <c r="F190" s="92">
        <v>10</v>
      </c>
      <c r="G190" s="92">
        <v>7</v>
      </c>
      <c r="H190" s="26">
        <f>G190/F190*100</f>
        <v>70</v>
      </c>
      <c r="I190" s="54"/>
    </row>
    <row r="191" spans="1:9" s="1" customFormat="1" ht="39.6" x14ac:dyDescent="0.25">
      <c r="A191" s="117">
        <f t="shared" si="17"/>
        <v>145</v>
      </c>
      <c r="B191" s="11" t="s">
        <v>260</v>
      </c>
      <c r="C191" s="93"/>
      <c r="D191" s="92"/>
      <c r="E191" s="92"/>
      <c r="F191" s="92"/>
      <c r="G191" s="92"/>
      <c r="H191" s="26"/>
      <c r="I191" s="92"/>
    </row>
    <row r="192" spans="1:9" s="1" customFormat="1" ht="20.399999999999999" x14ac:dyDescent="0.25">
      <c r="A192" s="117" t="s">
        <v>672</v>
      </c>
      <c r="B192" s="95" t="s">
        <v>261</v>
      </c>
      <c r="C192" s="93" t="s">
        <v>262</v>
      </c>
      <c r="D192" s="93">
        <v>27</v>
      </c>
      <c r="E192" s="93">
        <v>34</v>
      </c>
      <c r="F192" s="93">
        <v>34</v>
      </c>
      <c r="G192" s="51" t="s">
        <v>551</v>
      </c>
      <c r="H192" s="26">
        <v>100</v>
      </c>
      <c r="I192" s="56" t="s">
        <v>704</v>
      </c>
    </row>
    <row r="193" spans="1:9" s="1" customFormat="1" ht="13.8" x14ac:dyDescent="0.25">
      <c r="A193" s="117" t="s">
        <v>673</v>
      </c>
      <c r="B193" s="95" t="s">
        <v>263</v>
      </c>
      <c r="C193" s="93" t="s">
        <v>262</v>
      </c>
      <c r="D193" s="31" t="s">
        <v>455</v>
      </c>
      <c r="E193" s="31" t="s">
        <v>456</v>
      </c>
      <c r="F193" s="31" t="s">
        <v>456</v>
      </c>
      <c r="G193" s="31" t="s">
        <v>456</v>
      </c>
      <c r="H193" s="26">
        <v>100</v>
      </c>
      <c r="I193" s="31"/>
    </row>
    <row r="194" spans="1:9" s="84" customFormat="1" ht="42.6" customHeight="1" x14ac:dyDescent="0.25">
      <c r="A194" s="23" t="s">
        <v>674</v>
      </c>
      <c r="B194" s="95" t="s">
        <v>264</v>
      </c>
      <c r="C194" s="93" t="s">
        <v>262</v>
      </c>
      <c r="D194" s="94">
        <v>0</v>
      </c>
      <c r="E194" s="96" t="s">
        <v>595</v>
      </c>
      <c r="F194" s="96" t="s">
        <v>595</v>
      </c>
      <c r="G194" s="96" t="s">
        <v>595</v>
      </c>
      <c r="H194" s="26">
        <v>100</v>
      </c>
      <c r="I194" s="106" t="s">
        <v>705</v>
      </c>
    </row>
    <row r="195" spans="1:9" s="1" customFormat="1" ht="13.8" x14ac:dyDescent="0.25">
      <c r="A195" s="117" t="s">
        <v>675</v>
      </c>
      <c r="B195" s="95" t="s">
        <v>265</v>
      </c>
      <c r="C195" s="93" t="s">
        <v>262</v>
      </c>
      <c r="D195" s="51" t="s">
        <v>268</v>
      </c>
      <c r="E195" s="51" t="s">
        <v>268</v>
      </c>
      <c r="F195" s="51" t="s">
        <v>268</v>
      </c>
      <c r="G195" s="51" t="s">
        <v>268</v>
      </c>
      <c r="H195" s="26">
        <v>100</v>
      </c>
      <c r="I195" s="51"/>
    </row>
    <row r="196" spans="1:9" s="1" customFormat="1" ht="26.4" x14ac:dyDescent="0.25">
      <c r="A196" s="117">
        <f>A191+1</f>
        <v>146</v>
      </c>
      <c r="B196" s="9" t="s">
        <v>173</v>
      </c>
      <c r="C196" s="92" t="s">
        <v>133</v>
      </c>
      <c r="D196" s="26">
        <v>100</v>
      </c>
      <c r="E196" s="26">
        <v>100</v>
      </c>
      <c r="F196" s="26">
        <v>100</v>
      </c>
      <c r="G196" s="26">
        <v>100</v>
      </c>
      <c r="H196" s="26"/>
      <c r="I196" s="26"/>
    </row>
    <row r="197" spans="1:9" ht="52.8" x14ac:dyDescent="0.3">
      <c r="A197" s="117">
        <f>A196+1</f>
        <v>147</v>
      </c>
      <c r="B197" s="9" t="s">
        <v>174</v>
      </c>
      <c r="C197" s="92" t="s">
        <v>133</v>
      </c>
      <c r="D197" s="26">
        <v>100</v>
      </c>
      <c r="E197" s="26">
        <v>100</v>
      </c>
      <c r="F197" s="26">
        <v>100</v>
      </c>
      <c r="G197" s="26">
        <v>100</v>
      </c>
      <c r="H197" s="26"/>
      <c r="I197" s="26"/>
    </row>
    <row r="198" spans="1:9" ht="33" customHeight="1" x14ac:dyDescent="0.3">
      <c r="A198" s="117">
        <f>A197+1</f>
        <v>148</v>
      </c>
      <c r="B198" s="9" t="s">
        <v>175</v>
      </c>
      <c r="C198" s="92" t="s">
        <v>133</v>
      </c>
      <c r="D198" s="19">
        <v>90</v>
      </c>
      <c r="E198" s="19">
        <v>90</v>
      </c>
      <c r="F198" s="94">
        <v>91</v>
      </c>
      <c r="G198" s="26">
        <v>100</v>
      </c>
      <c r="H198" s="26"/>
      <c r="I198" s="65" t="s">
        <v>706</v>
      </c>
    </row>
    <row r="199" spans="1:9" x14ac:dyDescent="0.3">
      <c r="A199" s="192" t="s">
        <v>192</v>
      </c>
      <c r="B199" s="192"/>
      <c r="C199" s="192"/>
      <c r="D199" s="192"/>
      <c r="E199" s="192"/>
      <c r="F199" s="192"/>
      <c r="G199" s="192"/>
      <c r="H199" s="192"/>
      <c r="I199" s="192"/>
    </row>
    <row r="200" spans="1:9" ht="30.6" x14ac:dyDescent="0.3">
      <c r="A200" s="117">
        <f>A198+1</f>
        <v>149</v>
      </c>
      <c r="B200" s="9" t="s">
        <v>266</v>
      </c>
      <c r="C200" s="92" t="s">
        <v>133</v>
      </c>
      <c r="D200" s="94">
        <v>0</v>
      </c>
      <c r="E200" s="94">
        <v>0</v>
      </c>
      <c r="F200" s="94">
        <v>15</v>
      </c>
      <c r="G200" s="94">
        <v>15.6</v>
      </c>
      <c r="H200" s="94"/>
      <c r="I200" s="88" t="s">
        <v>556</v>
      </c>
    </row>
    <row r="201" spans="1:9" x14ac:dyDescent="0.3">
      <c r="A201" s="117">
        <f>A200+1</f>
        <v>150</v>
      </c>
      <c r="B201" s="9" t="s">
        <v>205</v>
      </c>
      <c r="C201" s="92" t="s">
        <v>133</v>
      </c>
      <c r="D201" s="26">
        <v>0</v>
      </c>
      <c r="E201" s="26">
        <v>23</v>
      </c>
      <c r="F201" s="26">
        <v>27</v>
      </c>
      <c r="G201" s="26">
        <v>28.6</v>
      </c>
      <c r="H201" s="94"/>
      <c r="I201" s="26"/>
    </row>
    <row r="202" spans="1:9" x14ac:dyDescent="0.3">
      <c r="A202" s="117">
        <f t="shared" ref="A202:A203" si="18">A201+1</f>
        <v>151</v>
      </c>
      <c r="B202" s="9" t="s">
        <v>206</v>
      </c>
      <c r="C202" s="92" t="s">
        <v>133</v>
      </c>
      <c r="D202" s="26">
        <v>0.1</v>
      </c>
      <c r="E202" s="26">
        <v>1.7</v>
      </c>
      <c r="F202" s="26">
        <v>1.9</v>
      </c>
      <c r="G202" s="26">
        <v>2.2999999999999998</v>
      </c>
      <c r="H202" s="94"/>
      <c r="I202" s="26"/>
    </row>
    <row r="203" spans="1:9" ht="26.4" x14ac:dyDescent="0.3">
      <c r="A203" s="117">
        <f t="shared" si="18"/>
        <v>152</v>
      </c>
      <c r="B203" s="9" t="s">
        <v>267</v>
      </c>
      <c r="C203" s="92" t="s">
        <v>133</v>
      </c>
      <c r="D203" s="26"/>
      <c r="E203" s="26"/>
      <c r="F203" s="26"/>
      <c r="G203" s="96"/>
      <c r="H203" s="94"/>
      <c r="I203" s="94"/>
    </row>
    <row r="204" spans="1:9" x14ac:dyDescent="0.3">
      <c r="A204" s="102" t="s">
        <v>676</v>
      </c>
      <c r="B204" s="95" t="s">
        <v>240</v>
      </c>
      <c r="C204" s="93" t="s">
        <v>142</v>
      </c>
      <c r="D204" s="23">
        <v>21</v>
      </c>
      <c r="E204" s="23">
        <v>21</v>
      </c>
      <c r="F204" s="23">
        <v>21</v>
      </c>
      <c r="G204" s="23">
        <v>21</v>
      </c>
      <c r="H204" s="94">
        <f>G204/F204*100</f>
        <v>100</v>
      </c>
      <c r="I204" s="23"/>
    </row>
    <row r="205" spans="1:9" x14ac:dyDescent="0.3">
      <c r="A205" s="102" t="s">
        <v>677</v>
      </c>
      <c r="B205" s="95" t="s">
        <v>688</v>
      </c>
      <c r="C205" s="93" t="s">
        <v>142</v>
      </c>
      <c r="D205" s="31">
        <v>5</v>
      </c>
      <c r="E205" s="31">
        <v>5</v>
      </c>
      <c r="F205" s="31">
        <v>5</v>
      </c>
      <c r="G205" s="31">
        <v>5</v>
      </c>
      <c r="H205" s="94">
        <f>G205/F205*100</f>
        <v>100</v>
      </c>
      <c r="I205" s="31"/>
    </row>
    <row r="206" spans="1:9" x14ac:dyDescent="0.3">
      <c r="A206" s="102" t="s">
        <v>678</v>
      </c>
      <c r="B206" s="95" t="s">
        <v>241</v>
      </c>
      <c r="C206" s="93" t="s">
        <v>142</v>
      </c>
      <c r="D206" s="24">
        <v>0</v>
      </c>
      <c r="E206" s="24">
        <v>0</v>
      </c>
      <c r="F206" s="24">
        <v>0</v>
      </c>
      <c r="G206" s="24">
        <v>0</v>
      </c>
      <c r="H206" s="94">
        <v>0</v>
      </c>
      <c r="I206" s="24"/>
    </row>
    <row r="207" spans="1:9" x14ac:dyDescent="0.3">
      <c r="A207" s="102" t="s">
        <v>679</v>
      </c>
      <c r="B207" s="95" t="s">
        <v>243</v>
      </c>
      <c r="C207" s="93" t="s">
        <v>142</v>
      </c>
      <c r="D207" s="24">
        <v>0</v>
      </c>
      <c r="E207" s="24">
        <v>0</v>
      </c>
      <c r="F207" s="24">
        <v>0</v>
      </c>
      <c r="G207" s="24">
        <v>0</v>
      </c>
      <c r="H207" s="94">
        <v>0</v>
      </c>
      <c r="I207" s="24"/>
    </row>
    <row r="210" spans="2:4" x14ac:dyDescent="0.3">
      <c r="B210" s="185"/>
      <c r="C210" s="185"/>
      <c r="D210" s="185"/>
    </row>
    <row r="211" spans="2:4" x14ac:dyDescent="0.3">
      <c r="B211" s="185"/>
      <c r="C211" s="185"/>
      <c r="D211" s="185"/>
    </row>
    <row r="212" spans="2:4" x14ac:dyDescent="0.3">
      <c r="B212" s="185"/>
      <c r="C212" s="185"/>
      <c r="D212" s="185"/>
    </row>
    <row r="213" spans="2:4" x14ac:dyDescent="0.3">
      <c r="B213" s="185"/>
      <c r="C213" s="185"/>
      <c r="D213" s="185"/>
    </row>
    <row r="214" spans="2:4" x14ac:dyDescent="0.3">
      <c r="B214" s="185"/>
      <c r="C214" s="185"/>
      <c r="D214" s="185"/>
    </row>
    <row r="215" spans="2:4" x14ac:dyDescent="0.3">
      <c r="B215" s="185"/>
      <c r="C215" s="185"/>
      <c r="D215" s="185"/>
    </row>
    <row r="216" spans="2:4" x14ac:dyDescent="0.3">
      <c r="B216" s="185"/>
      <c r="C216" s="185"/>
      <c r="D216" s="185"/>
    </row>
  </sheetData>
  <mergeCells count="34">
    <mergeCell ref="B210:D216"/>
    <mergeCell ref="A10:I10"/>
    <mergeCell ref="A9:I9"/>
    <mergeCell ref="A7:I7"/>
    <mergeCell ref="A62:I62"/>
    <mergeCell ref="A135:I135"/>
    <mergeCell ref="A26:I26"/>
    <mergeCell ref="A119:I119"/>
    <mergeCell ref="A134:I134"/>
    <mergeCell ref="A44:I44"/>
    <mergeCell ref="A136:I136"/>
    <mergeCell ref="A21:I21"/>
    <mergeCell ref="A199:I199"/>
    <mergeCell ref="I137:I138"/>
    <mergeCell ref="I152:I154"/>
    <mergeCell ref="A63:I63"/>
    <mergeCell ref="A2:I2"/>
    <mergeCell ref="F4:H5"/>
    <mergeCell ref="C4:C6"/>
    <mergeCell ref="D4:D6"/>
    <mergeCell ref="E4:E6"/>
    <mergeCell ref="I4:I6"/>
    <mergeCell ref="A4:A6"/>
    <mergeCell ref="B4:B6"/>
    <mergeCell ref="A43:I43"/>
    <mergeCell ref="A86:I86"/>
    <mergeCell ref="A187:I187"/>
    <mergeCell ref="A155:I155"/>
    <mergeCell ref="A161:I161"/>
    <mergeCell ref="A165:I165"/>
    <mergeCell ref="A166:I166"/>
    <mergeCell ref="A181:I181"/>
    <mergeCell ref="A184:I184"/>
    <mergeCell ref="A100:I100"/>
  </mergeCells>
  <pageMargins left="0.19685039370078741" right="0.11811023622047245" top="0.74803149606299213" bottom="0.74803149606299213" header="0.31496062992125984" footer="0.31496062992125984"/>
  <pageSetup paperSize="9" scale="70" orientation="landscape" horizontalDpi="1200" verticalDpi="1200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0" sqref="G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Финансирование</vt:lpstr>
      <vt:lpstr>Целевые показатели</vt:lpstr>
      <vt:lpstr>Лист3</vt:lpstr>
      <vt:lpstr>Финансирование!Заголовки_для_печати</vt:lpstr>
      <vt:lpstr>'Целевые показатели'!Заголовки_для_печати</vt:lpstr>
      <vt:lpstr>'Целевые показатели'!Область_печати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Пирогова Ирина Александровна</dc:creator>
  <cp:lastModifiedBy>Пирогова Ирина Александровна</cp:lastModifiedBy>
  <cp:lastPrinted>2019-05-06T07:32:50Z</cp:lastPrinted>
  <dcterms:created xsi:type="dcterms:W3CDTF">2018-03-29T09:00:05Z</dcterms:created>
  <dcterms:modified xsi:type="dcterms:W3CDTF">2019-05-07T02:01:59Z</dcterms:modified>
</cp:coreProperties>
</file>