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9 год\01.04.2019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  <c r="D40" i="1"/>
  <c r="E41" i="1"/>
  <c r="E52" i="1"/>
  <c r="D27" i="1" l="1"/>
  <c r="C27" i="1"/>
  <c r="D25" i="1"/>
  <c r="C25" i="1"/>
  <c r="D37" i="1" l="1"/>
  <c r="C19" i="1"/>
  <c r="E35" i="1"/>
  <c r="E17" i="1"/>
  <c r="D10" i="1"/>
  <c r="C10" i="1"/>
  <c r="D100" i="1"/>
  <c r="C100" i="1"/>
  <c r="D68" i="1"/>
  <c r="C68" i="1"/>
  <c r="E72" i="1"/>
  <c r="E69" i="1"/>
  <c r="E70" i="1"/>
  <c r="E71" i="1"/>
  <c r="E76" i="1"/>
  <c r="C77" i="1"/>
  <c r="D77" i="1"/>
  <c r="C79" i="1"/>
  <c r="E80" i="1"/>
  <c r="D79" i="1"/>
  <c r="E82" i="1"/>
  <c r="E83" i="1"/>
  <c r="C84" i="1"/>
  <c r="E85" i="1"/>
  <c r="E86" i="1"/>
  <c r="D84" i="1"/>
  <c r="E88" i="1"/>
  <c r="C89" i="1"/>
  <c r="D89" i="1"/>
  <c r="E92" i="1"/>
  <c r="E93" i="1"/>
  <c r="C91" i="1"/>
  <c r="E94" i="1"/>
  <c r="E95" i="1"/>
  <c r="E96" i="1"/>
  <c r="C97" i="1"/>
  <c r="D97" i="1"/>
  <c r="E99" i="1"/>
  <c r="E101" i="1"/>
  <c r="E102" i="1"/>
  <c r="E104" i="1"/>
  <c r="E105" i="1"/>
  <c r="D106" i="1"/>
  <c r="E108" i="1"/>
  <c r="C106" i="1"/>
  <c r="E109" i="1"/>
  <c r="C110" i="1"/>
  <c r="D110" i="1"/>
  <c r="E84" i="1" l="1"/>
  <c r="E97" i="1"/>
  <c r="E100" i="1"/>
  <c r="E89" i="1"/>
  <c r="E79" i="1"/>
  <c r="E106" i="1"/>
  <c r="E77" i="1"/>
  <c r="C112" i="1"/>
  <c r="E68" i="1"/>
  <c r="D91" i="1"/>
  <c r="E91" i="1" s="1"/>
  <c r="E107" i="1"/>
  <c r="E103" i="1"/>
  <c r="E87" i="1"/>
  <c r="E81" i="1"/>
  <c r="E73" i="1"/>
  <c r="E98" i="1"/>
  <c r="E90" i="1"/>
  <c r="E78" i="1"/>
  <c r="D15" i="1"/>
  <c r="D112" i="1" l="1"/>
  <c r="E112" i="1" s="1"/>
  <c r="D33" i="1" l="1"/>
  <c r="C33" i="1"/>
  <c r="D13" i="1" l="1"/>
  <c r="C13" i="1"/>
  <c r="C15" i="1"/>
  <c r="D19" i="1"/>
  <c r="D22" i="1"/>
  <c r="C22" i="1"/>
  <c r="C37" i="1"/>
  <c r="C40" i="1"/>
  <c r="D54" i="1"/>
  <c r="D9" i="1" s="1"/>
  <c r="C54" i="1"/>
  <c r="D58" i="1"/>
  <c r="D57" i="1" s="1"/>
  <c r="C58" i="1"/>
  <c r="C57" i="1" s="1"/>
  <c r="E47" i="1"/>
  <c r="E61" i="1"/>
  <c r="E60" i="1"/>
  <c r="E59" i="1"/>
  <c r="E53" i="1"/>
  <c r="E51" i="1"/>
  <c r="E50" i="1"/>
  <c r="E49" i="1"/>
  <c r="E46" i="1"/>
  <c r="E45" i="1"/>
  <c r="E4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66" i="1" s="1"/>
  <c r="D66" i="1"/>
  <c r="E37" i="1"/>
  <c r="E19" i="1"/>
  <c r="E10" i="1"/>
  <c r="E13" i="1"/>
  <c r="E15" i="1"/>
  <c r="E22" i="1"/>
  <c r="E27" i="1"/>
  <c r="E40" i="1"/>
  <c r="E57" i="1"/>
  <c r="E58" i="1"/>
  <c r="E66" i="1" l="1"/>
  <c r="D113" i="1"/>
  <c r="E9" i="1"/>
  <c r="C113" i="1"/>
</calcChain>
</file>

<file path=xl/sharedStrings.xml><?xml version="1.0" encoding="utf-8"?>
<sst xmlns="http://schemas.openxmlformats.org/spreadsheetml/2006/main" count="148" uniqueCount="147">
  <si>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</si>
  <si>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</si>
  <si>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</si>
  <si>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</si>
  <si>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</si>
  <si>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</si>
  <si>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</si>
  <si>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</si>
  <si>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</si>
  <si>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</si>
  <si>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</si>
  <si>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</si>
  <si>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</si>
  <si>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</si>
  <si>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</si>
  <si>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</si>
  <si>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</si>
  <si>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</si>
  <si>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</si>
  <si>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</si>
  <si>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</si>
  <si>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</si>
  <si>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</si>
  <si>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</si>
  <si>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</si>
  <si>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</si>
  <si>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</si>
  <si>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</si>
  <si>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</si>
  <si>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</si>
  <si>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</si>
  <si>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</si>
  <si>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</si>
  <si>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</si>
  <si>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</si>
  <si>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</si>
  <si>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</si>
  <si>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</si>
  <si>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</si>
  <si>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</si>
  <si>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</si>
  <si>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</si>
  <si>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</si>
  <si>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</si>
  <si>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</si>
  <si>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</si>
  <si>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</si>
  <si>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</si>
  <si>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</si>
  <si>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</si>
  <si>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</si>
  <si>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</si>
  <si>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</si>
  <si>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</si>
  <si>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</si>
  <si>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</si>
  <si>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</si>
  <si>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</si>
  <si>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</si>
  <si>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</si>
  <si>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</si>
  <si>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</si>
  <si>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</si>
  <si>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</si>
  <si>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</si>
  <si>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</si>
  <si>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</si>
  <si>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</si>
  <si>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</si>
  <si>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</si>
  <si>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</si>
  <si>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</si>
  <si>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</si>
  <si>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</si>
  <si>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</si>
  <si>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</si>
  <si>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</si>
  <si>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</si>
  <si>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</si>
  <si>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</si>
  <si>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</si>
  <si>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</si>
  <si>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</si>
  <si>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</si>
  <si>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</si>
  <si>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</si>
  <si>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</si>
  <si>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</si>
  <si>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</si>
  <si>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</si>
  <si>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</si>
  <si>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</si>
  <si>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</si>
  <si>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</si>
  <si>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</si>
  <si>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</si>
  <si>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</si>
  <si>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</si>
  <si>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</si>
  <si>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</si>
  <si>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</si>
  <si>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</si>
  <si>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</si>
  <si>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</si>
  <si>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</si>
  <si>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</si>
  <si>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</si>
  <si>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</si>
  <si>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</si>
  <si>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</si>
  <si>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</si>
  <si>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</si>
  <si>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</si>
  <si>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</si>
  <si>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</si>
  <si>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</si>
  <si>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</si>
  <si>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</si>
  <si>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</si>
  <si>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</si>
  <si>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</si>
  <si>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</si>
  <si>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</si>
  <si>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</si>
  <si>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</si>
  <si>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</si>
  <si>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</si>
  <si>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</si>
  <si>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</si>
  <si>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</si>
  <si>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</si>
  <si>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</si>
  <si>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</si>
  <si>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</si>
  <si>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</si>
  <si>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</si>
  <si>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</si>
  <si>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</si>
  <si>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</si>
  <si>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</si>
  <si>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</si>
  <si>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</si>
  <si>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</si>
  <si>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</si>
  <si>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Денежные взыскания (штрафы) за нарушение законодательства о применении контрльно-кассовой техники при осуществлении наличных денежных расчетов и (или) расчетов с использованием платежных карт </t>
  </si>
  <si>
    <t>по состоянию на 01.04.2019</t>
  </si>
  <si>
    <t>Исполнено   по состоянию на 01.04.2019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</si>
</sst>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view="pageBreakPreview" zoomScaleNormal="100" zoomScaleSheetLayoutView="100" workbookViewId="0">
      <selection activeCell="E112" sqref="E112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137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145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128</v>
      </c>
      <c r="D6" s="5" t="s">
        <v>146</v>
      </c>
      <c r="E6" s="5" t="s">
        <v>129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SUM(C10,C13,C15,C19,C22,C25,C27,C33,C36,C37,C40,C54)</f>
        <v>532496.20000000007</v>
      </c>
      <c r="D9" s="12">
        <f>SUM(D10,D13,D15,D19,D22,D25,D27,D33,D36,D37,D40,D54)</f>
        <v>137752.15</v>
      </c>
      <c r="E9" s="12">
        <f>D9/C9*100</f>
        <v>25.869132962826775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367913.1</v>
      </c>
      <c r="D10" s="12">
        <f>SUM(D11:D12)</f>
        <v>93895.739999999991</v>
      </c>
      <c r="E10" s="12">
        <f>D10/C10*100</f>
        <v>25.52117334229197</v>
      </c>
    </row>
    <row r="11" spans="1:6" x14ac:dyDescent="0.3">
      <c r="A11" s="13">
        <v>10101</v>
      </c>
      <c r="B11" s="13" t="s">
        <v>7</v>
      </c>
      <c r="C11" s="14">
        <v>34846.6</v>
      </c>
      <c r="D11" s="14">
        <v>13233.87</v>
      </c>
      <c r="E11" s="14">
        <f t="shared" ref="E11:E66" si="0">D11/C11*100</f>
        <v>37.97750713125528</v>
      </c>
    </row>
    <row r="12" spans="1:6" x14ac:dyDescent="0.3">
      <c r="A12" s="13">
        <v>10102</v>
      </c>
      <c r="B12" s="13" t="s">
        <v>8</v>
      </c>
      <c r="C12" s="14">
        <v>333066.5</v>
      </c>
      <c r="D12" s="14">
        <v>80661.87</v>
      </c>
      <c r="E12" s="14">
        <f t="shared" si="0"/>
        <v>24.21794746694729</v>
      </c>
    </row>
    <row r="13" spans="1:6" ht="41.4" x14ac:dyDescent="0.3">
      <c r="A13" s="11">
        <v>10300</v>
      </c>
      <c r="B13" s="11" t="s">
        <v>9</v>
      </c>
      <c r="C13" s="12">
        <f>C14</f>
        <v>19543.3</v>
      </c>
      <c r="D13" s="12">
        <f>D14</f>
        <v>5261.1</v>
      </c>
      <c r="E13" s="12">
        <f t="shared" si="0"/>
        <v>26.920223299033431</v>
      </c>
    </row>
    <row r="14" spans="1:6" ht="41.4" x14ac:dyDescent="0.3">
      <c r="A14" s="13">
        <v>10302</v>
      </c>
      <c r="B14" s="13" t="s">
        <v>10</v>
      </c>
      <c r="C14" s="14">
        <v>19543.3</v>
      </c>
      <c r="D14" s="14">
        <v>5261.1</v>
      </c>
      <c r="E14" s="14">
        <f t="shared" si="0"/>
        <v>26.920223299033431</v>
      </c>
    </row>
    <row r="15" spans="1:6" x14ac:dyDescent="0.3">
      <c r="A15" s="11">
        <v>10500</v>
      </c>
      <c r="B15" s="11" t="s">
        <v>11</v>
      </c>
      <c r="C15" s="12">
        <f>C16+C17+C18</f>
        <v>23340.7</v>
      </c>
      <c r="D15" s="12">
        <f>D16+D17+D18</f>
        <v>5775.4800000000005</v>
      </c>
      <c r="E15" s="12">
        <f t="shared" si="0"/>
        <v>24.744245031211577</v>
      </c>
    </row>
    <row r="16" spans="1:6" ht="27.6" x14ac:dyDescent="0.3">
      <c r="A16" s="13">
        <v>10502</v>
      </c>
      <c r="B16" s="13" t="s">
        <v>12</v>
      </c>
      <c r="C16" s="14">
        <v>19116.2</v>
      </c>
      <c r="D16" s="14">
        <v>4760.0600000000004</v>
      </c>
      <c r="E16" s="14">
        <f t="shared" si="0"/>
        <v>24.900660173046944</v>
      </c>
    </row>
    <row r="17" spans="1:5" x14ac:dyDescent="0.3">
      <c r="A17" s="13">
        <v>10503</v>
      </c>
      <c r="B17" s="13" t="s">
        <v>13</v>
      </c>
      <c r="C17" s="14">
        <v>90.5</v>
      </c>
      <c r="D17" s="14">
        <v>72.489999999999995</v>
      </c>
      <c r="E17" s="14">
        <f t="shared" si="0"/>
        <v>80.099447513812152</v>
      </c>
    </row>
    <row r="18" spans="1:5" ht="27.6" x14ac:dyDescent="0.3">
      <c r="A18" s="13">
        <v>10504</v>
      </c>
      <c r="B18" s="13" t="s">
        <v>14</v>
      </c>
      <c r="C18" s="14">
        <v>4134</v>
      </c>
      <c r="D18" s="14">
        <v>942.93</v>
      </c>
      <c r="E18" s="14">
        <f t="shared" si="0"/>
        <v>22.809143686502175</v>
      </c>
    </row>
    <row r="19" spans="1:5" x14ac:dyDescent="0.3">
      <c r="A19" s="11">
        <v>10600</v>
      </c>
      <c r="B19" s="11" t="s">
        <v>15</v>
      </c>
      <c r="C19" s="12">
        <f>C20+C21</f>
        <v>37523</v>
      </c>
      <c r="D19" s="12">
        <f>D20+D21</f>
        <v>11191.580000000002</v>
      </c>
      <c r="E19" s="12">
        <f t="shared" si="0"/>
        <v>29.825920102337239</v>
      </c>
    </row>
    <row r="20" spans="1:5" x14ac:dyDescent="0.3">
      <c r="A20" s="13">
        <v>10601</v>
      </c>
      <c r="B20" s="13" t="s">
        <v>16</v>
      </c>
      <c r="C20" s="14">
        <v>16882.2</v>
      </c>
      <c r="D20" s="14">
        <v>1519.96</v>
      </c>
      <c r="E20" s="14">
        <f t="shared" si="0"/>
        <v>9.0033289500183624</v>
      </c>
    </row>
    <row r="21" spans="1:5" x14ac:dyDescent="0.3">
      <c r="A21" s="13">
        <v>10606</v>
      </c>
      <c r="B21" s="13" t="s">
        <v>17</v>
      </c>
      <c r="C21" s="14">
        <v>20640.8</v>
      </c>
      <c r="D21" s="14">
        <v>9671.6200000000008</v>
      </c>
      <c r="E21" s="14">
        <f t="shared" si="0"/>
        <v>46.856807875663741</v>
      </c>
    </row>
    <row r="22" spans="1:5" x14ac:dyDescent="0.3">
      <c r="A22" s="11">
        <v>10800</v>
      </c>
      <c r="B22" s="11" t="s">
        <v>18</v>
      </c>
      <c r="C22" s="12">
        <f>C23+C24</f>
        <v>7195.4</v>
      </c>
      <c r="D22" s="12">
        <f>D23+D24</f>
        <v>1862.51</v>
      </c>
      <c r="E22" s="12">
        <f t="shared" si="0"/>
        <v>25.884731912054924</v>
      </c>
    </row>
    <row r="23" spans="1:5" ht="41.4" x14ac:dyDescent="0.3">
      <c r="A23" s="13">
        <v>10803</v>
      </c>
      <c r="B23" s="13" t="s">
        <v>19</v>
      </c>
      <c r="C23" s="14">
        <v>6919.4</v>
      </c>
      <c r="D23" s="14">
        <v>1832.11</v>
      </c>
      <c r="E23" s="14">
        <f t="shared" si="0"/>
        <v>26.477873804087061</v>
      </c>
    </row>
    <row r="24" spans="1:5" ht="41.4" x14ac:dyDescent="0.3">
      <c r="A24" s="13">
        <v>10807</v>
      </c>
      <c r="B24" s="13" t="s">
        <v>20</v>
      </c>
      <c r="C24" s="14">
        <v>276</v>
      </c>
      <c r="D24" s="14">
        <v>30.4</v>
      </c>
      <c r="E24" s="14">
        <f t="shared" si="0"/>
        <v>11.014492753623188</v>
      </c>
    </row>
    <row r="25" spans="1:5" ht="41.4" x14ac:dyDescent="0.3">
      <c r="A25" s="11">
        <v>10900</v>
      </c>
      <c r="B25" s="11" t="s">
        <v>140</v>
      </c>
      <c r="C25" s="12">
        <f>C26</f>
        <v>0</v>
      </c>
      <c r="D25" s="12">
        <f>D26</f>
        <v>0</v>
      </c>
      <c r="E25" s="12">
        <v>0</v>
      </c>
    </row>
    <row r="26" spans="1:5" x14ac:dyDescent="0.3">
      <c r="A26" s="13">
        <v>10904</v>
      </c>
      <c r="B26" s="13" t="s">
        <v>141</v>
      </c>
      <c r="C26" s="14">
        <v>0</v>
      </c>
      <c r="D26" s="14">
        <v>0</v>
      </c>
      <c r="E26" s="14">
        <v>0</v>
      </c>
    </row>
    <row r="27" spans="1:5" ht="55.2" x14ac:dyDescent="0.3">
      <c r="A27" s="11">
        <v>11100</v>
      </c>
      <c r="B27" s="15" t="s">
        <v>21</v>
      </c>
      <c r="C27" s="12">
        <f>C29+C30+C31+C32+C28</f>
        <v>40577.300000000003</v>
      </c>
      <c r="D27" s="12">
        <f>D29+D30+D31+D32+D28</f>
        <v>11131.279999999999</v>
      </c>
      <c r="E27" s="12">
        <f t="shared" si="0"/>
        <v>27.4322835674133</v>
      </c>
    </row>
    <row r="28" spans="1:5" ht="82.8" x14ac:dyDescent="0.3">
      <c r="A28" s="13">
        <v>11101</v>
      </c>
      <c r="B28" s="33" t="s">
        <v>143</v>
      </c>
      <c r="C28" s="14">
        <v>0</v>
      </c>
      <c r="D28" s="14">
        <v>0</v>
      </c>
      <c r="E28" s="14">
        <v>0</v>
      </c>
    </row>
    <row r="29" spans="1:5" ht="96.6" x14ac:dyDescent="0.3">
      <c r="A29" s="13">
        <v>11105</v>
      </c>
      <c r="B29" s="13" t="s">
        <v>22</v>
      </c>
      <c r="C29" s="14">
        <v>32321.9</v>
      </c>
      <c r="D29" s="14">
        <v>9920.14</v>
      </c>
      <c r="E29" s="14">
        <f t="shared" si="0"/>
        <v>30.691698198435112</v>
      </c>
    </row>
    <row r="30" spans="1:5" ht="27.6" x14ac:dyDescent="0.3">
      <c r="A30" s="6">
        <v>11107</v>
      </c>
      <c r="B30" s="13" t="s">
        <v>23</v>
      </c>
      <c r="C30" s="14">
        <v>135</v>
      </c>
      <c r="D30" s="14">
        <v>409.96</v>
      </c>
      <c r="E30" s="14">
        <f t="shared" si="0"/>
        <v>303.6740740740741</v>
      </c>
    </row>
    <row r="31" spans="1:5" ht="110.4" x14ac:dyDescent="0.3">
      <c r="A31" s="6">
        <v>11108</v>
      </c>
      <c r="B31" s="13" t="s">
        <v>24</v>
      </c>
      <c r="C31" s="14">
        <v>7180.4</v>
      </c>
      <c r="D31" s="14">
        <v>476.9</v>
      </c>
      <c r="E31" s="14">
        <f t="shared" si="0"/>
        <v>6.6416912706812994</v>
      </c>
    </row>
    <row r="32" spans="1:5" ht="82.8" x14ac:dyDescent="0.3">
      <c r="A32" s="6">
        <v>11109</v>
      </c>
      <c r="B32" s="13" t="s">
        <v>25</v>
      </c>
      <c r="C32" s="14">
        <v>940</v>
      </c>
      <c r="D32" s="14">
        <v>324.27999999999997</v>
      </c>
      <c r="E32" s="14">
        <f t="shared" si="0"/>
        <v>34.497872340425531</v>
      </c>
    </row>
    <row r="33" spans="1:5" ht="27.6" x14ac:dyDescent="0.3">
      <c r="A33" s="16">
        <v>11200</v>
      </c>
      <c r="B33" s="11" t="s">
        <v>26</v>
      </c>
      <c r="C33" s="12">
        <f>C34+C35</f>
        <v>10665.1</v>
      </c>
      <c r="D33" s="12">
        <f>D34+D35</f>
        <v>1361.02</v>
      </c>
      <c r="E33" s="12">
        <f t="shared" si="0"/>
        <v>12.761436836035292</v>
      </c>
    </row>
    <row r="34" spans="1:5" ht="27.6" x14ac:dyDescent="0.3">
      <c r="A34" s="6">
        <v>11201</v>
      </c>
      <c r="B34" s="13" t="s">
        <v>27</v>
      </c>
      <c r="C34" s="14">
        <v>10653</v>
      </c>
      <c r="D34" s="14">
        <v>1361.02</v>
      </c>
      <c r="E34" s="14">
        <f t="shared" si="0"/>
        <v>12.775931662442504</v>
      </c>
    </row>
    <row r="35" spans="1:5" x14ac:dyDescent="0.3">
      <c r="A35" s="6">
        <v>11204</v>
      </c>
      <c r="B35" s="13" t="s">
        <v>130</v>
      </c>
      <c r="C35" s="14">
        <v>12.1</v>
      </c>
      <c r="D35" s="14">
        <v>0</v>
      </c>
      <c r="E35" s="14">
        <f t="shared" si="0"/>
        <v>0</v>
      </c>
    </row>
    <row r="36" spans="1:5" ht="27.6" x14ac:dyDescent="0.3">
      <c r="A36" s="16">
        <v>11300</v>
      </c>
      <c r="B36" s="11" t="s">
        <v>28</v>
      </c>
      <c r="C36" s="12">
        <v>741.9</v>
      </c>
      <c r="D36" s="12">
        <v>278.3</v>
      </c>
      <c r="E36" s="12">
        <f t="shared" si="0"/>
        <v>37.511794042323764</v>
      </c>
    </row>
    <row r="37" spans="1:5" ht="27.6" x14ac:dyDescent="0.3">
      <c r="A37" s="16">
        <v>11400</v>
      </c>
      <c r="B37" s="11" t="s">
        <v>29</v>
      </c>
      <c r="C37" s="12">
        <f>C38+C39</f>
        <v>18461.5</v>
      </c>
      <c r="D37" s="12">
        <f>D38+D39</f>
        <v>4717.8999999999996</v>
      </c>
      <c r="E37" s="12">
        <f t="shared" si="0"/>
        <v>25.555344906968553</v>
      </c>
    </row>
    <row r="38" spans="1:5" x14ac:dyDescent="0.3">
      <c r="A38" s="6">
        <v>11401</v>
      </c>
      <c r="B38" s="13" t="s">
        <v>30</v>
      </c>
      <c r="C38" s="14">
        <v>18000</v>
      </c>
      <c r="D38" s="14">
        <v>4015.84</v>
      </c>
      <c r="E38" s="14">
        <f t="shared" si="0"/>
        <v>22.310222222222222</v>
      </c>
    </row>
    <row r="39" spans="1:5" ht="82.8" x14ac:dyDescent="0.3">
      <c r="A39" s="6">
        <v>11402</v>
      </c>
      <c r="B39" s="13" t="s">
        <v>31</v>
      </c>
      <c r="C39" s="14">
        <v>461.5</v>
      </c>
      <c r="D39" s="14">
        <v>702.06</v>
      </c>
      <c r="E39" s="14">
        <f t="shared" si="0"/>
        <v>152.12567713976165</v>
      </c>
    </row>
    <row r="40" spans="1:5" ht="27.6" x14ac:dyDescent="0.3">
      <c r="A40" s="16">
        <v>11600</v>
      </c>
      <c r="B40" s="11" t="s">
        <v>32</v>
      </c>
      <c r="C40" s="12">
        <f>C41+C43+C45+C46+C47+C48+C49+C50+C51+C52+C53</f>
        <v>6534.9</v>
      </c>
      <c r="D40" s="12">
        <f>D41+D43+D44+D45+D46+D47+D48+D49+D50+D51+D52+D53+D42</f>
        <v>1589.34</v>
      </c>
      <c r="E40" s="12">
        <f t="shared" si="0"/>
        <v>24.320800624340084</v>
      </c>
    </row>
    <row r="41" spans="1:5" ht="69" x14ac:dyDescent="0.3">
      <c r="A41" s="6">
        <v>11603</v>
      </c>
      <c r="B41" s="13" t="s">
        <v>33</v>
      </c>
      <c r="C41" s="14">
        <v>15</v>
      </c>
      <c r="D41" s="14">
        <v>4.6500000000000004</v>
      </c>
      <c r="E41" s="14">
        <f t="shared" si="0"/>
        <v>31</v>
      </c>
    </row>
    <row r="42" spans="1:5" ht="69" x14ac:dyDescent="0.3">
      <c r="A42" s="6">
        <v>116060</v>
      </c>
      <c r="B42" s="13" t="s">
        <v>144</v>
      </c>
      <c r="C42" s="14">
        <v>0</v>
      </c>
      <c r="D42" s="14">
        <v>0</v>
      </c>
      <c r="E42" s="14">
        <v>0</v>
      </c>
    </row>
    <row r="43" spans="1:5" ht="69" x14ac:dyDescent="0.3">
      <c r="A43" s="6">
        <v>11608</v>
      </c>
      <c r="B43" s="13" t="s">
        <v>34</v>
      </c>
      <c r="C43" s="14">
        <v>280</v>
      </c>
      <c r="D43" s="14">
        <v>32.33</v>
      </c>
      <c r="E43" s="14">
        <f t="shared" si="0"/>
        <v>11.546428571428571</v>
      </c>
    </row>
    <row r="44" spans="1:5" ht="27.6" x14ac:dyDescent="0.3">
      <c r="A44" s="6">
        <v>11618</v>
      </c>
      <c r="B44" s="13" t="s">
        <v>136</v>
      </c>
      <c r="C44" s="14">
        <v>0</v>
      </c>
      <c r="D44" s="14">
        <v>0</v>
      </c>
      <c r="E44" s="14">
        <v>0</v>
      </c>
    </row>
    <row r="45" spans="1:5" ht="27.6" x14ac:dyDescent="0.3">
      <c r="A45" s="6">
        <v>11625</v>
      </c>
      <c r="B45" s="13" t="s">
        <v>35</v>
      </c>
      <c r="C45" s="14">
        <v>30</v>
      </c>
      <c r="D45" s="14">
        <v>99.93</v>
      </c>
      <c r="E45" s="14">
        <f t="shared" si="0"/>
        <v>333.1</v>
      </c>
    </row>
    <row r="46" spans="1:5" ht="69" x14ac:dyDescent="0.3">
      <c r="A46" s="6">
        <v>11628</v>
      </c>
      <c r="B46" s="13" t="s">
        <v>36</v>
      </c>
      <c r="C46" s="14">
        <v>449.9</v>
      </c>
      <c r="D46" s="14">
        <v>39.729999999999997</v>
      </c>
      <c r="E46" s="14">
        <f t="shared" si="0"/>
        <v>8.8308513002889519</v>
      </c>
    </row>
    <row r="47" spans="1:5" ht="27.6" x14ac:dyDescent="0.3">
      <c r="A47" s="6">
        <v>11630</v>
      </c>
      <c r="B47" s="13" t="s">
        <v>37</v>
      </c>
      <c r="C47" s="14">
        <v>570</v>
      </c>
      <c r="D47" s="14">
        <v>465.69</v>
      </c>
      <c r="E47" s="14">
        <f t="shared" si="0"/>
        <v>81.699999999999989</v>
      </c>
    </row>
    <row r="48" spans="1:5" ht="55.2" x14ac:dyDescent="0.3">
      <c r="A48" s="6">
        <v>11632</v>
      </c>
      <c r="B48" s="13" t="s">
        <v>38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11633</v>
      </c>
      <c r="B49" s="13" t="s">
        <v>39</v>
      </c>
      <c r="C49" s="14">
        <v>208</v>
      </c>
      <c r="D49" s="14">
        <v>9.01</v>
      </c>
      <c r="E49" s="14">
        <f t="shared" si="0"/>
        <v>4.3317307692307692</v>
      </c>
    </row>
    <row r="50" spans="1:5" ht="82.8" x14ac:dyDescent="0.3">
      <c r="A50" s="6">
        <v>11637</v>
      </c>
      <c r="B50" s="13" t="s">
        <v>40</v>
      </c>
      <c r="C50" s="14">
        <v>62</v>
      </c>
      <c r="D50" s="14">
        <v>22.61</v>
      </c>
      <c r="E50" s="14">
        <f t="shared" si="0"/>
        <v>36.467741935483872</v>
      </c>
    </row>
    <row r="51" spans="1:5" ht="82.8" x14ac:dyDescent="0.3">
      <c r="A51" s="6">
        <v>11643</v>
      </c>
      <c r="B51" s="13" t="s">
        <v>41</v>
      </c>
      <c r="C51" s="14">
        <v>500</v>
      </c>
      <c r="D51" s="14">
        <v>136.27000000000001</v>
      </c>
      <c r="E51" s="14">
        <f t="shared" si="0"/>
        <v>27.254000000000001</v>
      </c>
    </row>
    <row r="52" spans="1:5" ht="55.2" x14ac:dyDescent="0.3">
      <c r="A52" s="6">
        <v>11651</v>
      </c>
      <c r="B52" s="13" t="s">
        <v>42</v>
      </c>
      <c r="C52" s="14">
        <v>80</v>
      </c>
      <c r="D52" s="14">
        <v>44.92</v>
      </c>
      <c r="E52" s="14">
        <f t="shared" si="0"/>
        <v>56.15</v>
      </c>
    </row>
    <row r="53" spans="1:5" ht="41.4" x14ac:dyDescent="0.3">
      <c r="A53" s="6">
        <v>11690</v>
      </c>
      <c r="B53" s="13" t="s">
        <v>43</v>
      </c>
      <c r="C53" s="14">
        <v>4340</v>
      </c>
      <c r="D53" s="14">
        <v>734.2</v>
      </c>
      <c r="E53" s="14">
        <f t="shared" si="0"/>
        <v>16.917050691244238</v>
      </c>
    </row>
    <row r="54" spans="1:5" x14ac:dyDescent="0.3">
      <c r="A54" s="16">
        <v>11700</v>
      </c>
      <c r="B54" s="11" t="s">
        <v>44</v>
      </c>
      <c r="C54" s="12">
        <f>C55+C56</f>
        <v>0</v>
      </c>
      <c r="D54" s="12">
        <f>D55+D56</f>
        <v>687.9</v>
      </c>
      <c r="E54" s="12">
        <v>0</v>
      </c>
    </row>
    <row r="55" spans="1:5" x14ac:dyDescent="0.3">
      <c r="A55" s="6">
        <v>11701</v>
      </c>
      <c r="B55" s="13" t="s">
        <v>45</v>
      </c>
      <c r="C55" s="14">
        <v>0</v>
      </c>
      <c r="D55" s="14">
        <v>673.9</v>
      </c>
      <c r="E55" s="14">
        <v>0</v>
      </c>
    </row>
    <row r="56" spans="1:5" x14ac:dyDescent="0.3">
      <c r="A56" s="6">
        <v>11705</v>
      </c>
      <c r="B56" s="13" t="s">
        <v>44</v>
      </c>
      <c r="C56" s="14">
        <v>0</v>
      </c>
      <c r="D56" s="14">
        <v>14</v>
      </c>
      <c r="E56" s="14">
        <v>0</v>
      </c>
    </row>
    <row r="57" spans="1:5" x14ac:dyDescent="0.3">
      <c r="A57" s="16">
        <v>20000</v>
      </c>
      <c r="B57" s="11" t="s">
        <v>46</v>
      </c>
      <c r="C57" s="12">
        <f>C58+C63+C65+C64</f>
        <v>1927040.0200000003</v>
      </c>
      <c r="D57" s="12">
        <f>D58+D63+D65+D64</f>
        <v>372413.73</v>
      </c>
      <c r="E57" s="12">
        <f t="shared" si="0"/>
        <v>19.325687382455083</v>
      </c>
    </row>
    <row r="58" spans="1:5" ht="27.6" x14ac:dyDescent="0.3">
      <c r="A58" s="6">
        <v>20200</v>
      </c>
      <c r="B58" s="13" t="s">
        <v>47</v>
      </c>
      <c r="C58" s="14">
        <f>C59+C60+C61+C62</f>
        <v>1926411.9300000002</v>
      </c>
      <c r="D58" s="14">
        <f>D59+D60+D61+D62</f>
        <v>382237.88</v>
      </c>
      <c r="E58" s="14">
        <f t="shared" si="0"/>
        <v>19.84195976194977</v>
      </c>
    </row>
    <row r="59" spans="1:5" ht="27.6" x14ac:dyDescent="0.3">
      <c r="A59" s="6">
        <v>20210</v>
      </c>
      <c r="B59" s="13" t="s">
        <v>48</v>
      </c>
      <c r="C59" s="14">
        <v>658165.30000000005</v>
      </c>
      <c r="D59" s="14">
        <v>164003.79999999999</v>
      </c>
      <c r="E59" s="14">
        <f t="shared" si="0"/>
        <v>24.918329787364964</v>
      </c>
    </row>
    <row r="60" spans="1:5" ht="41.4" x14ac:dyDescent="0.3">
      <c r="A60" s="6">
        <v>20220</v>
      </c>
      <c r="B60" s="13" t="s">
        <v>49</v>
      </c>
      <c r="C60" s="14">
        <v>355162.61</v>
      </c>
      <c r="D60" s="14">
        <v>34419.4</v>
      </c>
      <c r="E60" s="14">
        <f t="shared" si="0"/>
        <v>9.6911665335492394</v>
      </c>
    </row>
    <row r="61" spans="1:5" ht="27.6" x14ac:dyDescent="0.3">
      <c r="A61" s="6">
        <v>20230</v>
      </c>
      <c r="B61" s="13" t="s">
        <v>50</v>
      </c>
      <c r="C61" s="14">
        <v>913084.02</v>
      </c>
      <c r="D61" s="14">
        <v>183814.68</v>
      </c>
      <c r="E61" s="14">
        <f t="shared" si="0"/>
        <v>20.13119011764109</v>
      </c>
    </row>
    <row r="62" spans="1:5" x14ac:dyDescent="0.3">
      <c r="A62" s="6">
        <v>20240</v>
      </c>
      <c r="B62" s="13" t="s">
        <v>51</v>
      </c>
      <c r="C62" s="14">
        <v>0</v>
      </c>
      <c r="D62" s="14">
        <v>0</v>
      </c>
      <c r="E62" s="14">
        <v>0</v>
      </c>
    </row>
    <row r="63" spans="1:5" x14ac:dyDescent="0.3">
      <c r="A63" s="6">
        <v>20700</v>
      </c>
      <c r="B63" s="13" t="s">
        <v>52</v>
      </c>
      <c r="C63" s="14">
        <v>628.09</v>
      </c>
      <c r="D63" s="14">
        <v>0</v>
      </c>
      <c r="E63" s="14">
        <f t="shared" si="0"/>
        <v>0</v>
      </c>
    </row>
    <row r="64" spans="1:5" ht="82.8" x14ac:dyDescent="0.3">
      <c r="A64" s="6">
        <v>21800</v>
      </c>
      <c r="B64" s="13" t="s">
        <v>142</v>
      </c>
      <c r="C64" s="14">
        <v>0</v>
      </c>
      <c r="D64" s="14">
        <v>2250.9699999999998</v>
      </c>
      <c r="E64" s="14">
        <v>0</v>
      </c>
    </row>
    <row r="65" spans="1:5" ht="41.4" x14ac:dyDescent="0.3">
      <c r="A65" s="6">
        <v>21900</v>
      </c>
      <c r="B65" s="13" t="s">
        <v>53</v>
      </c>
      <c r="C65" s="14">
        <v>0</v>
      </c>
      <c r="D65" s="14">
        <v>-12075.12</v>
      </c>
      <c r="E65" s="14">
        <v>0</v>
      </c>
    </row>
    <row r="66" spans="1:5" x14ac:dyDescent="0.3">
      <c r="A66" s="6"/>
      <c r="B66" s="17" t="s">
        <v>54</v>
      </c>
      <c r="C66" s="12">
        <f>C9+C57</f>
        <v>2459536.2200000002</v>
      </c>
      <c r="D66" s="12">
        <f>D9+D57</f>
        <v>510165.88</v>
      </c>
      <c r="E66" s="12">
        <f t="shared" si="0"/>
        <v>20.742360931769486</v>
      </c>
    </row>
    <row r="67" spans="1:5" x14ac:dyDescent="0.3">
      <c r="A67" s="10"/>
      <c r="B67" s="8" t="s">
        <v>55</v>
      </c>
      <c r="C67" s="18"/>
      <c r="D67" s="18"/>
      <c r="E67" s="18"/>
    </row>
    <row r="68" spans="1:5" ht="15.6" x14ac:dyDescent="0.3">
      <c r="A68" s="19" t="s">
        <v>98</v>
      </c>
      <c r="B68" s="20" t="s">
        <v>126</v>
      </c>
      <c r="C68" s="21">
        <f>C69+C70+C71+C73+C74+C75+C76+C72</f>
        <v>155179.77000000002</v>
      </c>
      <c r="D68" s="21">
        <f>D69+D70+D71+D73+D74+D75+D76+D72</f>
        <v>25329.95</v>
      </c>
      <c r="E68" s="22">
        <f>ROUND(D68/C68*100,2)</f>
        <v>16.32</v>
      </c>
    </row>
    <row r="69" spans="1:5" ht="41.4" x14ac:dyDescent="0.3">
      <c r="A69" s="23" t="s">
        <v>99</v>
      </c>
      <c r="B69" s="13" t="s">
        <v>56</v>
      </c>
      <c r="C69" s="24">
        <v>2297.77</v>
      </c>
      <c r="D69" s="25">
        <v>384.67</v>
      </c>
      <c r="E69" s="26">
        <f t="shared" ref="E69:E109" si="1">ROUND(D69/C69*100,2)</f>
        <v>16.739999999999998</v>
      </c>
    </row>
    <row r="70" spans="1:5" ht="55.2" x14ac:dyDescent="0.3">
      <c r="A70" s="23" t="s">
        <v>100</v>
      </c>
      <c r="B70" s="13" t="s">
        <v>57</v>
      </c>
      <c r="C70" s="24">
        <v>3554.85</v>
      </c>
      <c r="D70" s="25">
        <v>528.66</v>
      </c>
      <c r="E70" s="26">
        <f t="shared" si="1"/>
        <v>14.87</v>
      </c>
    </row>
    <row r="71" spans="1:5" ht="55.2" x14ac:dyDescent="0.3">
      <c r="A71" s="23" t="s">
        <v>127</v>
      </c>
      <c r="B71" s="13" t="s">
        <v>58</v>
      </c>
      <c r="C71" s="24">
        <v>63703.42</v>
      </c>
      <c r="D71" s="25">
        <v>11727.36</v>
      </c>
      <c r="E71" s="26">
        <f t="shared" si="1"/>
        <v>18.41</v>
      </c>
    </row>
    <row r="72" spans="1:5" ht="15.6" x14ac:dyDescent="0.3">
      <c r="A72" s="23" t="s">
        <v>139</v>
      </c>
      <c r="B72" s="13" t="s">
        <v>138</v>
      </c>
      <c r="C72" s="24">
        <v>9.5</v>
      </c>
      <c r="D72" s="25">
        <v>0</v>
      </c>
      <c r="E72" s="26">
        <f t="shared" si="1"/>
        <v>0</v>
      </c>
    </row>
    <row r="73" spans="1:5" ht="41.4" x14ac:dyDescent="0.3">
      <c r="A73" s="23" t="s">
        <v>101</v>
      </c>
      <c r="B73" s="27" t="s">
        <v>59</v>
      </c>
      <c r="C73" s="24">
        <v>15889.71</v>
      </c>
      <c r="D73" s="25">
        <v>2917.84</v>
      </c>
      <c r="E73" s="26">
        <f>ROUND(D73/C73*100,2)</f>
        <v>18.36</v>
      </c>
    </row>
    <row r="74" spans="1:5" ht="27.6" x14ac:dyDescent="0.3">
      <c r="A74" s="23" t="s">
        <v>132</v>
      </c>
      <c r="B74" s="28" t="s">
        <v>131</v>
      </c>
      <c r="C74" s="24">
        <v>0</v>
      </c>
      <c r="D74" s="25">
        <v>0</v>
      </c>
      <c r="E74" s="26">
        <v>0</v>
      </c>
    </row>
    <row r="75" spans="1:5" ht="15.6" x14ac:dyDescent="0.3">
      <c r="A75" s="23" t="s">
        <v>102</v>
      </c>
      <c r="B75" s="13" t="s">
        <v>60</v>
      </c>
      <c r="C75" s="24">
        <v>950</v>
      </c>
      <c r="D75" s="25">
        <v>0</v>
      </c>
      <c r="E75" s="26">
        <v>0</v>
      </c>
    </row>
    <row r="76" spans="1:5" ht="15.6" x14ac:dyDescent="0.3">
      <c r="A76" s="23" t="s">
        <v>103</v>
      </c>
      <c r="B76" s="13" t="s">
        <v>61</v>
      </c>
      <c r="C76" s="24">
        <v>68774.52</v>
      </c>
      <c r="D76" s="25">
        <v>9771.42</v>
      </c>
      <c r="E76" s="26">
        <f t="shared" si="1"/>
        <v>14.21</v>
      </c>
    </row>
    <row r="77" spans="1:5" ht="27.6" x14ac:dyDescent="0.3">
      <c r="A77" s="19" t="s">
        <v>104</v>
      </c>
      <c r="B77" s="11" t="s">
        <v>62</v>
      </c>
      <c r="C77" s="21">
        <f>C78</f>
        <v>18404.349999999999</v>
      </c>
      <c r="D77" s="21">
        <f>D78</f>
        <v>3497.74</v>
      </c>
      <c r="E77" s="22">
        <f t="shared" si="1"/>
        <v>19</v>
      </c>
    </row>
    <row r="78" spans="1:5" ht="41.4" x14ac:dyDescent="0.3">
      <c r="A78" s="23" t="s">
        <v>105</v>
      </c>
      <c r="B78" s="13" t="s">
        <v>63</v>
      </c>
      <c r="C78" s="24">
        <v>18404.349999999999</v>
      </c>
      <c r="D78" s="25">
        <v>3497.74</v>
      </c>
      <c r="E78" s="26">
        <f t="shared" si="1"/>
        <v>19</v>
      </c>
    </row>
    <row r="79" spans="1:5" x14ac:dyDescent="0.3">
      <c r="A79" s="19" t="s">
        <v>106</v>
      </c>
      <c r="B79" s="11" t="s">
        <v>64</v>
      </c>
      <c r="C79" s="22">
        <f>SUM(C80:C83)</f>
        <v>263811.63</v>
      </c>
      <c r="D79" s="22">
        <f>SUM(D80:D83)</f>
        <v>36206.789999999994</v>
      </c>
      <c r="E79" s="22">
        <f t="shared" si="1"/>
        <v>13.72</v>
      </c>
    </row>
    <row r="80" spans="1:5" ht="15.6" x14ac:dyDescent="0.3">
      <c r="A80" s="23" t="s">
        <v>107</v>
      </c>
      <c r="B80" s="13" t="s">
        <v>65</v>
      </c>
      <c r="C80" s="24">
        <v>7120.83</v>
      </c>
      <c r="D80" s="25">
        <v>1660.19</v>
      </c>
      <c r="E80" s="26">
        <f t="shared" si="1"/>
        <v>23.31</v>
      </c>
    </row>
    <row r="81" spans="1:5" ht="15.6" x14ac:dyDescent="0.3">
      <c r="A81" s="23" t="s">
        <v>108</v>
      </c>
      <c r="B81" s="13" t="s">
        <v>66</v>
      </c>
      <c r="C81" s="24">
        <v>73074.2</v>
      </c>
      <c r="D81" s="25">
        <v>9912.83</v>
      </c>
      <c r="E81" s="26">
        <f t="shared" si="1"/>
        <v>13.57</v>
      </c>
    </row>
    <row r="82" spans="1:5" ht="15.6" x14ac:dyDescent="0.3">
      <c r="A82" s="23" t="s">
        <v>109</v>
      </c>
      <c r="B82" s="13" t="s">
        <v>67</v>
      </c>
      <c r="C82" s="24">
        <v>176354.61</v>
      </c>
      <c r="D82" s="25">
        <v>23333.32</v>
      </c>
      <c r="E82" s="26">
        <f t="shared" si="1"/>
        <v>13.23</v>
      </c>
    </row>
    <row r="83" spans="1:5" ht="27.6" x14ac:dyDescent="0.3">
      <c r="A83" s="23" t="s">
        <v>110</v>
      </c>
      <c r="B83" s="13" t="s">
        <v>68</v>
      </c>
      <c r="C83" s="24">
        <v>7261.99</v>
      </c>
      <c r="D83" s="25">
        <v>1300.45</v>
      </c>
      <c r="E83" s="26">
        <f t="shared" si="1"/>
        <v>17.91</v>
      </c>
    </row>
    <row r="84" spans="1:5" ht="27.6" x14ac:dyDescent="0.3">
      <c r="A84" s="19" t="s">
        <v>111</v>
      </c>
      <c r="B84" s="11" t="s">
        <v>69</v>
      </c>
      <c r="C84" s="22">
        <f>SUM(C85:C88)</f>
        <v>179045.56</v>
      </c>
      <c r="D84" s="22">
        <f>SUM(D85:D88)</f>
        <v>13882.33</v>
      </c>
      <c r="E84" s="22">
        <f t="shared" si="1"/>
        <v>7.75</v>
      </c>
    </row>
    <row r="85" spans="1:5" ht="15.6" x14ac:dyDescent="0.3">
      <c r="A85" s="23" t="s">
        <v>112</v>
      </c>
      <c r="B85" s="13" t="s">
        <v>70</v>
      </c>
      <c r="C85" s="24">
        <v>18451.810000000001</v>
      </c>
      <c r="D85" s="25">
        <v>979.13</v>
      </c>
      <c r="E85" s="26">
        <f t="shared" si="1"/>
        <v>5.31</v>
      </c>
    </row>
    <row r="86" spans="1:5" ht="15.6" x14ac:dyDescent="0.3">
      <c r="A86" s="23" t="s">
        <v>113</v>
      </c>
      <c r="B86" s="13" t="s">
        <v>71</v>
      </c>
      <c r="C86" s="24">
        <v>15040.1</v>
      </c>
      <c r="D86" s="25">
        <v>7.9</v>
      </c>
      <c r="E86" s="26">
        <f t="shared" si="1"/>
        <v>0.05</v>
      </c>
    </row>
    <row r="87" spans="1:5" ht="15.6" x14ac:dyDescent="0.3">
      <c r="A87" s="23" t="s">
        <v>114</v>
      </c>
      <c r="B87" s="13" t="s">
        <v>72</v>
      </c>
      <c r="C87" s="24">
        <v>107145.56</v>
      </c>
      <c r="D87" s="25">
        <v>4799.55</v>
      </c>
      <c r="E87" s="26">
        <f t="shared" si="1"/>
        <v>4.4800000000000004</v>
      </c>
    </row>
    <row r="88" spans="1:5" ht="27.6" x14ac:dyDescent="0.3">
      <c r="A88" s="23" t="s">
        <v>115</v>
      </c>
      <c r="B88" s="13" t="s">
        <v>73</v>
      </c>
      <c r="C88" s="24">
        <v>38408.089999999997</v>
      </c>
      <c r="D88" s="25">
        <v>8095.75</v>
      </c>
      <c r="E88" s="26">
        <f t="shared" si="1"/>
        <v>21.08</v>
      </c>
    </row>
    <row r="89" spans="1:5" x14ac:dyDescent="0.3">
      <c r="A89" s="19" t="s">
        <v>116</v>
      </c>
      <c r="B89" s="11" t="s">
        <v>74</v>
      </c>
      <c r="C89" s="22">
        <f>SUM(C90)</f>
        <v>4720.37</v>
      </c>
      <c r="D89" s="22">
        <f>SUM(D90)</f>
        <v>908.91</v>
      </c>
      <c r="E89" s="22">
        <f t="shared" si="1"/>
        <v>19.260000000000002</v>
      </c>
    </row>
    <row r="90" spans="1:5" ht="27.6" x14ac:dyDescent="0.3">
      <c r="A90" s="23" t="s">
        <v>117</v>
      </c>
      <c r="B90" s="13" t="s">
        <v>75</v>
      </c>
      <c r="C90" s="24">
        <v>4720.37</v>
      </c>
      <c r="D90" s="25">
        <v>908.91</v>
      </c>
      <c r="E90" s="26">
        <f t="shared" si="1"/>
        <v>19.260000000000002</v>
      </c>
    </row>
    <row r="91" spans="1:5" x14ac:dyDescent="0.3">
      <c r="A91" s="19" t="s">
        <v>118</v>
      </c>
      <c r="B91" s="11" t="s">
        <v>76</v>
      </c>
      <c r="C91" s="22">
        <f>SUM(C92:C96)</f>
        <v>1347282.33</v>
      </c>
      <c r="D91" s="22">
        <f>SUM(D92:D96)</f>
        <v>291585.04000000004</v>
      </c>
      <c r="E91" s="22">
        <f t="shared" si="1"/>
        <v>21.64</v>
      </c>
    </row>
    <row r="92" spans="1:5" ht="15.6" x14ac:dyDescent="0.3">
      <c r="A92" s="23" t="s">
        <v>119</v>
      </c>
      <c r="B92" s="13" t="s">
        <v>77</v>
      </c>
      <c r="C92" s="24">
        <v>610699.81999999995</v>
      </c>
      <c r="D92" s="25">
        <v>117856.91</v>
      </c>
      <c r="E92" s="26">
        <f t="shared" si="1"/>
        <v>19.3</v>
      </c>
    </row>
    <row r="93" spans="1:5" ht="15.6" x14ac:dyDescent="0.3">
      <c r="A93" s="23" t="s">
        <v>120</v>
      </c>
      <c r="B93" s="13" t="s">
        <v>78</v>
      </c>
      <c r="C93" s="24">
        <v>465740.79999999999</v>
      </c>
      <c r="D93" s="25">
        <v>115369.35</v>
      </c>
      <c r="E93" s="26">
        <f t="shared" si="1"/>
        <v>24.77</v>
      </c>
    </row>
    <row r="94" spans="1:5" ht="15.6" x14ac:dyDescent="0.3">
      <c r="A94" s="23" t="s">
        <v>133</v>
      </c>
      <c r="B94" s="29" t="s">
        <v>134</v>
      </c>
      <c r="C94" s="24">
        <v>175475.81</v>
      </c>
      <c r="D94" s="25">
        <v>44837.18</v>
      </c>
      <c r="E94" s="26">
        <f t="shared" si="1"/>
        <v>25.55</v>
      </c>
    </row>
    <row r="95" spans="1:5" ht="15.6" x14ac:dyDescent="0.3">
      <c r="A95" s="23" t="s">
        <v>121</v>
      </c>
      <c r="B95" s="13" t="s">
        <v>79</v>
      </c>
      <c r="C95" s="24">
        <v>30807.119999999999</v>
      </c>
      <c r="D95" s="25">
        <v>4254.34</v>
      </c>
      <c r="E95" s="26">
        <f t="shared" si="1"/>
        <v>13.81</v>
      </c>
    </row>
    <row r="96" spans="1:5" ht="15.6" x14ac:dyDescent="0.3">
      <c r="A96" s="23" t="s">
        <v>122</v>
      </c>
      <c r="B96" s="13" t="s">
        <v>80</v>
      </c>
      <c r="C96" s="24">
        <v>64558.78</v>
      </c>
      <c r="D96" s="25">
        <v>9267.26</v>
      </c>
      <c r="E96" s="26">
        <f t="shared" si="1"/>
        <v>14.35</v>
      </c>
    </row>
    <row r="97" spans="1:5" ht="27.6" x14ac:dyDescent="0.3">
      <c r="A97" s="19" t="s">
        <v>123</v>
      </c>
      <c r="B97" s="11" t="s">
        <v>81</v>
      </c>
      <c r="C97" s="22">
        <f>SUM(C98:C99)</f>
        <v>174097.32</v>
      </c>
      <c r="D97" s="22">
        <f>SUM(D98:D99)</f>
        <v>46107.08</v>
      </c>
      <c r="E97" s="22">
        <f t="shared" si="1"/>
        <v>26.48</v>
      </c>
    </row>
    <row r="98" spans="1:5" ht="15.6" x14ac:dyDescent="0.3">
      <c r="A98" s="23" t="s">
        <v>124</v>
      </c>
      <c r="B98" s="13" t="s">
        <v>82</v>
      </c>
      <c r="C98" s="24">
        <v>122993.24</v>
      </c>
      <c r="D98" s="25">
        <v>33320.44</v>
      </c>
      <c r="E98" s="26">
        <f t="shared" si="1"/>
        <v>27.09</v>
      </c>
    </row>
    <row r="99" spans="1:5" ht="27.6" x14ac:dyDescent="0.3">
      <c r="A99" s="23" t="s">
        <v>125</v>
      </c>
      <c r="B99" s="13" t="s">
        <v>83</v>
      </c>
      <c r="C99" s="24">
        <v>51104.08</v>
      </c>
      <c r="D99" s="25">
        <v>12786.64</v>
      </c>
      <c r="E99" s="26">
        <f t="shared" si="1"/>
        <v>25.02</v>
      </c>
    </row>
    <row r="100" spans="1:5" x14ac:dyDescent="0.3">
      <c r="A100" s="16">
        <v>1000</v>
      </c>
      <c r="B100" s="11" t="s">
        <v>84</v>
      </c>
      <c r="C100" s="22">
        <f>SUM(C101:C105)</f>
        <v>142014.85999999999</v>
      </c>
      <c r="D100" s="22">
        <f>SUM(D101:D105)</f>
        <v>24955.29</v>
      </c>
      <c r="E100" s="22">
        <f t="shared" si="1"/>
        <v>17.57</v>
      </c>
    </row>
    <row r="101" spans="1:5" ht="15.6" x14ac:dyDescent="0.3">
      <c r="A101" s="6">
        <v>1001</v>
      </c>
      <c r="B101" s="13" t="s">
        <v>85</v>
      </c>
      <c r="C101" s="24">
        <v>4613</v>
      </c>
      <c r="D101" s="25">
        <v>945.51</v>
      </c>
      <c r="E101" s="26">
        <f t="shared" si="1"/>
        <v>20.5</v>
      </c>
    </row>
    <row r="102" spans="1:5" ht="15.6" x14ac:dyDescent="0.3">
      <c r="A102" s="6">
        <v>1002</v>
      </c>
      <c r="B102" s="13" t="s">
        <v>86</v>
      </c>
      <c r="C102" s="24">
        <v>69111.520000000004</v>
      </c>
      <c r="D102" s="25">
        <v>12843.69</v>
      </c>
      <c r="E102" s="26">
        <f t="shared" si="1"/>
        <v>18.579999999999998</v>
      </c>
    </row>
    <row r="103" spans="1:5" ht="15.6" x14ac:dyDescent="0.3">
      <c r="A103" s="6">
        <v>1003</v>
      </c>
      <c r="B103" s="13" t="s">
        <v>87</v>
      </c>
      <c r="C103" s="24">
        <v>12806.54</v>
      </c>
      <c r="D103" s="25">
        <v>3007.64</v>
      </c>
      <c r="E103" s="26">
        <f t="shared" si="1"/>
        <v>23.49</v>
      </c>
    </row>
    <row r="104" spans="1:5" ht="15.6" x14ac:dyDescent="0.3">
      <c r="A104" s="6">
        <v>1004</v>
      </c>
      <c r="B104" s="13" t="s">
        <v>88</v>
      </c>
      <c r="C104" s="24">
        <v>19779.3</v>
      </c>
      <c r="D104" s="25">
        <v>1395.11</v>
      </c>
      <c r="E104" s="26">
        <f t="shared" si="1"/>
        <v>7.05</v>
      </c>
    </row>
    <row r="105" spans="1:5" ht="15.6" x14ac:dyDescent="0.3">
      <c r="A105" s="6">
        <v>1006</v>
      </c>
      <c r="B105" s="13" t="s">
        <v>89</v>
      </c>
      <c r="C105" s="24">
        <v>35704.5</v>
      </c>
      <c r="D105" s="25">
        <v>6763.34</v>
      </c>
      <c r="E105" s="26">
        <f t="shared" si="1"/>
        <v>18.940000000000001</v>
      </c>
    </row>
    <row r="106" spans="1:5" x14ac:dyDescent="0.3">
      <c r="A106" s="6">
        <v>1100</v>
      </c>
      <c r="B106" s="11" t="s">
        <v>90</v>
      </c>
      <c r="C106" s="22">
        <f>SUM(C107:C109)</f>
        <v>224886.47999999998</v>
      </c>
      <c r="D106" s="22">
        <f>SUM(D107:D109)</f>
        <v>51554.22</v>
      </c>
      <c r="E106" s="22">
        <f t="shared" si="1"/>
        <v>22.92</v>
      </c>
    </row>
    <row r="107" spans="1:5" ht="15.6" x14ac:dyDescent="0.3">
      <c r="A107" s="6">
        <v>1101</v>
      </c>
      <c r="B107" s="13" t="s">
        <v>91</v>
      </c>
      <c r="C107" s="24">
        <v>167512.9</v>
      </c>
      <c r="D107" s="25">
        <v>36836.97</v>
      </c>
      <c r="E107" s="26">
        <f t="shared" si="1"/>
        <v>21.99</v>
      </c>
    </row>
    <row r="108" spans="1:5" ht="15.6" x14ac:dyDescent="0.3">
      <c r="A108" s="6">
        <v>1102</v>
      </c>
      <c r="B108" s="13" t="s">
        <v>92</v>
      </c>
      <c r="C108" s="24">
        <v>50847.78</v>
      </c>
      <c r="D108" s="25">
        <v>13487.53</v>
      </c>
      <c r="E108" s="26">
        <f t="shared" si="1"/>
        <v>26.53</v>
      </c>
    </row>
    <row r="109" spans="1:5" ht="27.6" x14ac:dyDescent="0.3">
      <c r="A109" s="6">
        <v>1105</v>
      </c>
      <c r="B109" s="13" t="s">
        <v>93</v>
      </c>
      <c r="C109" s="24">
        <v>6525.8</v>
      </c>
      <c r="D109" s="25">
        <v>1229.72</v>
      </c>
      <c r="E109" s="26">
        <f t="shared" si="1"/>
        <v>18.84</v>
      </c>
    </row>
    <row r="110" spans="1:5" ht="27.6" x14ac:dyDescent="0.3">
      <c r="A110" s="6">
        <v>1300</v>
      </c>
      <c r="B110" s="11" t="s">
        <v>94</v>
      </c>
      <c r="C110" s="22">
        <f>SUM(C111)</f>
        <v>3200</v>
      </c>
      <c r="D110" s="22">
        <f>SUM(D111)</f>
        <v>0</v>
      </c>
      <c r="E110" s="22">
        <v>0</v>
      </c>
    </row>
    <row r="111" spans="1:5" ht="27.6" x14ac:dyDescent="0.3">
      <c r="A111" s="6">
        <v>1301</v>
      </c>
      <c r="B111" s="13" t="s">
        <v>95</v>
      </c>
      <c r="C111" s="26">
        <v>3200</v>
      </c>
      <c r="D111" s="26">
        <v>0</v>
      </c>
      <c r="E111" s="26">
        <v>0</v>
      </c>
    </row>
    <row r="112" spans="1:5" x14ac:dyDescent="0.3">
      <c r="A112" s="6"/>
      <c r="B112" s="11" t="s">
        <v>96</v>
      </c>
      <c r="C112" s="30">
        <f>C68+C77+C79+C84+C89+C91+C97+C100+C106+C110</f>
        <v>2512642.67</v>
      </c>
      <c r="D112" s="30">
        <f>D68+D77+D79+D84+D89+D91+D97+D100+D106+D110</f>
        <v>494027.35</v>
      </c>
      <c r="E112" s="22">
        <f>ROUND(D112/C112*100,2)</f>
        <v>19.66</v>
      </c>
    </row>
    <row r="113" spans="1:5" x14ac:dyDescent="0.3">
      <c r="A113" s="6"/>
      <c r="B113" s="11" t="s">
        <v>97</v>
      </c>
      <c r="C113" s="12">
        <f>C66-C112</f>
        <v>-53106.449999999721</v>
      </c>
      <c r="D113" s="12">
        <f>D66-D112</f>
        <v>16138.530000000028</v>
      </c>
      <c r="E113" s="31" t="s">
        <v>135</v>
      </c>
    </row>
    <row r="114" spans="1:5" x14ac:dyDescent="0.3">
      <c r="A114" s="32"/>
      <c r="B114" s="32"/>
      <c r="C114" s="32"/>
      <c r="D114" s="32"/>
      <c r="E114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2017-10-27T07:02:46Z</cp:lastPrinted>
  <dcterms:created xsi:type="dcterms:W3CDTF">2016-12-06T08:29:05Z</dcterms:created>
  <dcterms:modified xsi:type="dcterms:W3CDTF">2019-04-10T07:09:55Z</dcterms:modified>
</cp:coreProperties>
</file>