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17 год\на 01.01.2018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49" i="1" l="1"/>
  <c r="D35" i="1"/>
  <c r="E33" i="1"/>
  <c r="C22" i="1"/>
  <c r="C19" i="1"/>
  <c r="C15" i="1"/>
  <c r="C13" i="1"/>
  <c r="C10" i="1"/>
  <c r="E17" i="1"/>
  <c r="D109" i="1" l="1"/>
  <c r="C109" i="1"/>
  <c r="D15" i="1" l="1"/>
  <c r="D10" i="1"/>
  <c r="D38" i="1" l="1"/>
  <c r="E60" i="1" l="1"/>
  <c r="D31" i="1" l="1"/>
  <c r="C31" i="1"/>
  <c r="E61" i="1"/>
  <c r="E108" i="1" l="1"/>
  <c r="E106" i="1"/>
  <c r="E105" i="1"/>
  <c r="E104" i="1"/>
  <c r="E103" i="1"/>
  <c r="E101" i="1"/>
  <c r="E100" i="1"/>
  <c r="E99" i="1"/>
  <c r="E98" i="1"/>
  <c r="E97" i="1"/>
  <c r="E95" i="1"/>
  <c r="E94" i="1"/>
  <c r="E92" i="1"/>
  <c r="E91" i="1"/>
  <c r="E90" i="1"/>
  <c r="E89" i="1"/>
  <c r="E88" i="1"/>
  <c r="E86" i="1"/>
  <c r="E84" i="1"/>
  <c r="E83" i="1"/>
  <c r="E82" i="1"/>
  <c r="E81" i="1"/>
  <c r="E79" i="1"/>
  <c r="E78" i="1"/>
  <c r="E77" i="1"/>
  <c r="E76" i="1"/>
  <c r="E74" i="1"/>
  <c r="E73" i="1"/>
  <c r="E72" i="1"/>
  <c r="E70" i="1"/>
  <c r="E69" i="1"/>
  <c r="E68" i="1"/>
  <c r="E67" i="1"/>
  <c r="E66" i="1"/>
  <c r="E75" i="1" l="1"/>
  <c r="E107" i="1"/>
  <c r="E87" i="1"/>
  <c r="E102" i="1"/>
  <c r="E96" i="1"/>
  <c r="E93" i="1"/>
  <c r="E85" i="1"/>
  <c r="E80" i="1"/>
  <c r="E65" i="1"/>
  <c r="D13" i="1"/>
  <c r="D19" i="1"/>
  <c r="D22" i="1"/>
  <c r="D26" i="1"/>
  <c r="C26" i="1"/>
  <c r="C35" i="1"/>
  <c r="C38" i="1"/>
  <c r="D51" i="1"/>
  <c r="C51" i="1"/>
  <c r="D55" i="1"/>
  <c r="D54" i="1" s="1"/>
  <c r="C55" i="1"/>
  <c r="C54" i="1" s="1"/>
  <c r="E44" i="1"/>
  <c r="E62" i="1"/>
  <c r="E58" i="1"/>
  <c r="E57" i="1"/>
  <c r="E56" i="1"/>
  <c r="E53" i="1"/>
  <c r="E50" i="1"/>
  <c r="E48" i="1"/>
  <c r="E47" i="1"/>
  <c r="E46" i="1"/>
  <c r="E43" i="1"/>
  <c r="E42" i="1"/>
  <c r="E40" i="1"/>
  <c r="E37" i="1"/>
  <c r="E36" i="1"/>
  <c r="E34" i="1"/>
  <c r="E32" i="1"/>
  <c r="E31" i="1"/>
  <c r="E30" i="1"/>
  <c r="E29" i="1"/>
  <c r="E28" i="1"/>
  <c r="E27" i="1"/>
  <c r="E24" i="1"/>
  <c r="E23" i="1"/>
  <c r="E21" i="1"/>
  <c r="E20" i="1"/>
  <c r="E18" i="1"/>
  <c r="E16" i="1"/>
  <c r="E14" i="1"/>
  <c r="E12" i="1"/>
  <c r="E11" i="1"/>
  <c r="E51" i="1" l="1"/>
  <c r="C63" i="1"/>
  <c r="E35" i="1"/>
  <c r="E109" i="1"/>
  <c r="E19" i="1"/>
  <c r="E10" i="1"/>
  <c r="E13" i="1"/>
  <c r="D63" i="1"/>
  <c r="E15" i="1"/>
  <c r="E22" i="1"/>
  <c r="E26" i="1"/>
  <c r="E38" i="1"/>
  <c r="E54" i="1"/>
  <c r="E55" i="1"/>
  <c r="E63" i="1" l="1"/>
  <c r="D110" i="1"/>
  <c r="E9" i="1"/>
  <c r="C110" i="1"/>
</calcChain>
</file>

<file path=xl/sharedStrings.xml><?xml version="1.0" encoding="utf-8"?>
<sst xmlns="http://schemas.openxmlformats.org/spreadsheetml/2006/main" count="150" uniqueCount="143">
  <si>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</si>
  <si>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</si>
  <si>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</si>
  <si>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</si>
  <si>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</si>
  <si>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</si>
  <si>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</si>
  <si>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</si>
  <si>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</si>
  <si>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</si>
  <si>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</si>
  <si>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</si>
  <si>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</si>
  <si>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</si>
  <si>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</si>
  <si>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</si>
  <si>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</si>
  <si>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</si>
  <si>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</si>
  <si>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</si>
  <si>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</si>
  <si>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</si>
  <si>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</si>
  <si>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</si>
  <si>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</si>
  <si>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</si>
  <si>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</si>
  <si>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</si>
  <si>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</si>
  <si>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</si>
  <si>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</si>
  <si>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</si>
  <si>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</si>
  <si>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</si>
  <si>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</si>
  <si>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</si>
  <si>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</si>
  <si>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</si>
  <si>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</si>
  <si>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</si>
  <si>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</si>
  <si>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</si>
  <si>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</si>
  <si>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</si>
  <si>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</si>
  <si>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</si>
  <si>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</si>
  <si>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</si>
  <si>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</si>
  <si>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</si>
  <si>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</si>
  <si>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</si>
  <si>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</si>
  <si>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</si>
  <si>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</si>
  <si>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</si>
  <si>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</si>
  <si>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</si>
  <si>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</si>
  <si>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</si>
  <si>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</si>
  <si>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</si>
  <si>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</si>
  <si>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</si>
  <si>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</si>
  <si>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</si>
  <si>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</si>
  <si>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</si>
  <si>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</si>
  <si>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</si>
  <si>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</si>
  <si>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</si>
  <si>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</si>
  <si>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</si>
  <si>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</si>
  <si>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</si>
  <si>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</si>
  <si>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</si>
  <si>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</si>
  <si>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</si>
  <si>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</si>
  <si>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</si>
  <si>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</si>
  <si>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</si>
  <si>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</si>
  <si>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</si>
  <si>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</si>
  <si>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</si>
  <si>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</si>
  <si>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</si>
  <si>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</si>
  <si>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</si>
  <si>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</si>
  <si>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</si>
  <si>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</si>
  <si>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</si>
  <si>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</si>
  <si>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</si>
  <si>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</si>
  <si>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</si>
  <si>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</si>
  <si>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</si>
  <si>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</si>
  <si>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</si>
  <si>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</si>
  <si>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</si>
  <si>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</si>
  <si>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</si>
  <si>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</si>
  <si>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</si>
  <si>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</si>
  <si>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</si>
  <si>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</si>
  <si>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</si>
  <si>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</si>
  <si>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</si>
  <si>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</si>
  <si>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</si>
  <si>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</si>
  <si>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</si>
  <si>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</si>
  <si>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</si>
  <si>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</si>
  <si>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</si>
  <si>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</si>
  <si>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</si>
  <si>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</si>
  <si>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</si>
  <si>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</si>
  <si>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</si>
  <si>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</si>
  <si>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</si>
  <si>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</si>
  <si>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</si>
  <si>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</si>
  <si>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Спорт высших достижений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</si>
  <si>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</si>
  <si>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ЗАДОЛЖЕННОСТЬ И ПЕРЕРАСЧЕТЫ ПО ОТМЕНЕННЫМ НАЛОГАМ, СБОРАМ И ИНЫМ ОБЯЗАТЕЛЬНЫМ ПЛАТЕЖАМ</t>
  </si>
  <si>
    <t>-</t>
  </si>
  <si>
    <t>Денежные взыскания (штрафы) за нарушение бюджетного законодательства</t>
  </si>
  <si>
    <t>Приложение № 1</t>
  </si>
  <si>
    <t>за 2017 год</t>
  </si>
  <si>
    <t>Исполнено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</si>
</sst>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CC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  <xf numFmtId="4" fontId="8" fillId="5" borderId="3">
      <alignment horizontal="right" vertical="top" shrinkToFit="1"/>
    </xf>
    <xf numFmtId="4" fontId="8" fillId="4" borderId="3">
      <alignment horizontal="right" vertical="top" shrinkToFit="1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Font="1" applyBorder="1"/>
    <xf numFmtId="0" fontId="5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6" fillId="0" borderId="3" xfId="1" applyNumberFormat="1" applyFont="1" applyFill="1" applyAlignment="1" applyProtection="1">
      <alignment horizontal="right" vertical="center" shrinkToFi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4" fontId="7" fillId="0" borderId="3" xfId="1" applyNumberFormat="1" applyFont="1" applyFill="1" applyAlignment="1" applyProtection="1">
      <alignment horizontal="right" vertical="center" shrinkToFit="1"/>
      <protection locked="0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3" xfId="2" applyNumberFormat="1" applyFont="1" applyFill="1" applyProtection="1">
      <alignment vertical="top" wrapText="1"/>
      <protection locked="0"/>
    </xf>
    <xf numFmtId="0" fontId="7" fillId="0" borderId="3" xfId="2" applyNumberFormat="1" applyFont="1" applyFill="1" applyAlignment="1" applyProtection="1">
      <alignment horizontal="left" vertical="top" wrapText="1"/>
      <protection locked="0"/>
    </xf>
    <xf numFmtId="2" fontId="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3" xfId="5" applyFont="1" applyFill="1" applyAlignment="1" applyProtection="1">
      <alignment horizontal="right" vertical="center" shrinkToFit="1"/>
    </xf>
    <xf numFmtId="4" fontId="7" fillId="0" borderId="3" xfId="5" applyFont="1" applyFill="1" applyAlignment="1" applyProtection="1">
      <alignment horizontal="right" vertical="center" shrinkToFit="1"/>
    </xf>
    <xf numFmtId="4" fontId="9" fillId="0" borderId="3" xfId="6" applyFont="1" applyFill="1" applyAlignment="1" applyProtection="1">
      <alignment horizontal="right" vertical="center" shrinkToFi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7">
    <cellStyle name="xl31" xfId="4"/>
    <cellStyle name="xl34" xfId="2"/>
    <cellStyle name="xl35" xfId="3"/>
    <cellStyle name="xl36" xfId="1"/>
    <cellStyle name="xl40" xfId="6"/>
    <cellStyle name="xl63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view="pageBreakPreview" topLeftCell="A85" zoomScaleNormal="100" zoomScaleSheetLayoutView="100" workbookViewId="0">
      <selection activeCell="D63" sqref="D63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customWidth="1"/>
    <col min="4" max="4" width="13.28515625" customWidth="1"/>
    <col min="5" max="5" width="13.140625" customWidth="1"/>
  </cols>
  <sheetData>
    <row r="1" spans="1:6" x14ac:dyDescent="0.25">
      <c r="D1" s="36" t="s">
        <v>140</v>
      </c>
      <c r="E1" s="36"/>
    </row>
    <row r="2" spans="1:6" ht="18.75" x14ac:dyDescent="0.3">
      <c r="A2" s="37" t="s">
        <v>2</v>
      </c>
      <c r="B2" s="37"/>
      <c r="C2" s="37"/>
      <c r="D2" s="37"/>
      <c r="E2" s="37"/>
    </row>
    <row r="3" spans="1:6" ht="18.75" x14ac:dyDescent="0.3">
      <c r="A3" s="37" t="s">
        <v>3</v>
      </c>
      <c r="B3" s="37"/>
      <c r="C3" s="37"/>
      <c r="D3" s="37"/>
      <c r="E3" s="37"/>
    </row>
    <row r="4" spans="1:6" ht="18.75" x14ac:dyDescent="0.3">
      <c r="A4" s="37" t="s">
        <v>141</v>
      </c>
      <c r="B4" s="37"/>
      <c r="C4" s="37"/>
      <c r="D4" s="37"/>
      <c r="E4" s="37"/>
    </row>
    <row r="5" spans="1:6" ht="18.75" x14ac:dyDescent="0.3">
      <c r="A5" s="2"/>
      <c r="B5" s="2"/>
      <c r="C5" s="2"/>
      <c r="D5" s="2"/>
      <c r="E5" s="1"/>
    </row>
    <row r="6" spans="1:6" ht="91.5" customHeight="1" x14ac:dyDescent="0.25">
      <c r="A6" s="28" t="s">
        <v>0</v>
      </c>
      <c r="B6" s="29" t="s">
        <v>1</v>
      </c>
      <c r="C6" s="29" t="s">
        <v>128</v>
      </c>
      <c r="D6" s="29" t="s">
        <v>142</v>
      </c>
      <c r="E6" s="29" t="s">
        <v>129</v>
      </c>
    </row>
    <row r="7" spans="1:6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</row>
    <row r="8" spans="1:6" x14ac:dyDescent="0.25">
      <c r="A8" s="5"/>
      <c r="B8" s="6" t="s">
        <v>4</v>
      </c>
      <c r="C8" s="7"/>
      <c r="D8" s="7"/>
      <c r="E8" s="7"/>
    </row>
    <row r="9" spans="1:6" ht="28.5" x14ac:dyDescent="0.25">
      <c r="A9" s="8">
        <v>10000</v>
      </c>
      <c r="B9" s="8" t="s">
        <v>5</v>
      </c>
      <c r="C9" s="9">
        <f>C10+C13+C15+C19+C22+C25+C26+C31+C34+C35+C38+C51</f>
        <v>509807.60000000003</v>
      </c>
      <c r="D9" s="9">
        <f>D10+D13+D15+D19+D22+D25+D26+D31+D34+D35+D38+D51</f>
        <v>515870.54000000004</v>
      </c>
      <c r="E9" s="9">
        <f>D9/C9*100</f>
        <v>101.18926041902867</v>
      </c>
      <c r="F9" s="3"/>
    </row>
    <row r="10" spans="1:6" x14ac:dyDescent="0.25">
      <c r="A10" s="8">
        <v>10100</v>
      </c>
      <c r="B10" s="8" t="s">
        <v>6</v>
      </c>
      <c r="C10" s="9">
        <f>C11+C12</f>
        <v>344547.39999999997</v>
      </c>
      <c r="D10" s="9">
        <f>D11+D12</f>
        <v>345001.97000000003</v>
      </c>
      <c r="E10" s="9">
        <f>D10/C10*100</f>
        <v>100.13193250043393</v>
      </c>
    </row>
    <row r="11" spans="1:6" x14ac:dyDescent="0.25">
      <c r="A11" s="10">
        <v>10101</v>
      </c>
      <c r="B11" s="10" t="s">
        <v>7</v>
      </c>
      <c r="C11" s="11">
        <v>37203.1</v>
      </c>
      <c r="D11" s="11">
        <v>36376.949999999997</v>
      </c>
      <c r="E11" s="9">
        <f t="shared" ref="E11:E63" si="0">D11/C11*100</f>
        <v>97.779351720689931</v>
      </c>
    </row>
    <row r="12" spans="1:6" x14ac:dyDescent="0.25">
      <c r="A12" s="10">
        <v>10102</v>
      </c>
      <c r="B12" s="10" t="s">
        <v>8</v>
      </c>
      <c r="C12" s="11">
        <v>307344.3</v>
      </c>
      <c r="D12" s="11">
        <v>308625.02</v>
      </c>
      <c r="E12" s="9">
        <f t="shared" si="0"/>
        <v>100.41670530411659</v>
      </c>
    </row>
    <row r="13" spans="1:6" ht="57" x14ac:dyDescent="0.25">
      <c r="A13" s="8">
        <v>10300</v>
      </c>
      <c r="B13" s="8" t="s">
        <v>9</v>
      </c>
      <c r="C13" s="9">
        <f>C14</f>
        <v>17572.099999999999</v>
      </c>
      <c r="D13" s="9">
        <f>D14</f>
        <v>17337.55</v>
      </c>
      <c r="E13" s="9">
        <f t="shared" si="0"/>
        <v>98.665213605658977</v>
      </c>
    </row>
    <row r="14" spans="1:6" ht="45" x14ac:dyDescent="0.25">
      <c r="A14" s="10">
        <v>10302</v>
      </c>
      <c r="B14" s="10" t="s">
        <v>10</v>
      </c>
      <c r="C14" s="11">
        <v>17572.099999999999</v>
      </c>
      <c r="D14" s="11">
        <v>17337.55</v>
      </c>
      <c r="E14" s="9">
        <f t="shared" si="0"/>
        <v>98.665213605658977</v>
      </c>
    </row>
    <row r="15" spans="1:6" x14ac:dyDescent="0.25">
      <c r="A15" s="8">
        <v>10500</v>
      </c>
      <c r="B15" s="8" t="s">
        <v>11</v>
      </c>
      <c r="C15" s="9">
        <f>C16+C17+C18</f>
        <v>26042.9</v>
      </c>
      <c r="D15" s="9">
        <f>D16+D17+D18</f>
        <v>26069.459999999995</v>
      </c>
      <c r="E15" s="9">
        <f t="shared" si="0"/>
        <v>100.10198556996339</v>
      </c>
    </row>
    <row r="16" spans="1:6" ht="30" x14ac:dyDescent="0.25">
      <c r="A16" s="10">
        <v>10502</v>
      </c>
      <c r="B16" s="10" t="s">
        <v>12</v>
      </c>
      <c r="C16" s="11">
        <v>22403</v>
      </c>
      <c r="D16" s="11">
        <v>22427.51</v>
      </c>
      <c r="E16" s="9">
        <f t="shared" si="0"/>
        <v>100.10940499040306</v>
      </c>
    </row>
    <row r="17" spans="1:5" x14ac:dyDescent="0.25">
      <c r="A17" s="10">
        <v>10503</v>
      </c>
      <c r="B17" s="10" t="s">
        <v>13</v>
      </c>
      <c r="C17" s="11">
        <v>69.900000000000006</v>
      </c>
      <c r="D17" s="11">
        <v>69.849999999999994</v>
      </c>
      <c r="E17" s="9">
        <f t="shared" si="0"/>
        <v>99.928469241773939</v>
      </c>
    </row>
    <row r="18" spans="1:5" ht="30" x14ac:dyDescent="0.25">
      <c r="A18" s="10">
        <v>10504</v>
      </c>
      <c r="B18" s="10" t="s">
        <v>14</v>
      </c>
      <c r="C18" s="11">
        <v>3570</v>
      </c>
      <c r="D18" s="11">
        <v>3572.1</v>
      </c>
      <c r="E18" s="9">
        <f t="shared" si="0"/>
        <v>100.05882352941175</v>
      </c>
    </row>
    <row r="19" spans="1:5" x14ac:dyDescent="0.25">
      <c r="A19" s="8">
        <v>10600</v>
      </c>
      <c r="B19" s="8" t="s">
        <v>15</v>
      </c>
      <c r="C19" s="9">
        <f>C20+C21</f>
        <v>38519.9</v>
      </c>
      <c r="D19" s="9">
        <f>D20+D21</f>
        <v>39853.33</v>
      </c>
      <c r="E19" s="9">
        <f t="shared" si="0"/>
        <v>103.46166526912064</v>
      </c>
    </row>
    <row r="20" spans="1:5" x14ac:dyDescent="0.25">
      <c r="A20" s="10">
        <v>10601</v>
      </c>
      <c r="B20" s="10" t="s">
        <v>16</v>
      </c>
      <c r="C20" s="11">
        <v>14651</v>
      </c>
      <c r="D20" s="11">
        <v>15089.3</v>
      </c>
      <c r="E20" s="9">
        <f t="shared" si="0"/>
        <v>102.9916046686233</v>
      </c>
    </row>
    <row r="21" spans="1:5" x14ac:dyDescent="0.25">
      <c r="A21" s="10">
        <v>10606</v>
      </c>
      <c r="B21" s="10" t="s">
        <v>17</v>
      </c>
      <c r="C21" s="11">
        <v>23868.9</v>
      </c>
      <c r="D21" s="11">
        <v>24764.03</v>
      </c>
      <c r="E21" s="9">
        <f t="shared" si="0"/>
        <v>103.75019376678438</v>
      </c>
    </row>
    <row r="22" spans="1:5" x14ac:dyDescent="0.25">
      <c r="A22" s="8">
        <v>10800</v>
      </c>
      <c r="B22" s="8" t="s">
        <v>18</v>
      </c>
      <c r="C22" s="9">
        <f>C23+C24</f>
        <v>6582.4</v>
      </c>
      <c r="D22" s="9">
        <f>D23+D24</f>
        <v>6810.25</v>
      </c>
      <c r="E22" s="9">
        <f t="shared" si="0"/>
        <v>103.46150340301409</v>
      </c>
    </row>
    <row r="23" spans="1:5" ht="45" x14ac:dyDescent="0.25">
      <c r="A23" s="10">
        <v>10803</v>
      </c>
      <c r="B23" s="10" t="s">
        <v>19</v>
      </c>
      <c r="C23" s="11">
        <v>6352.4</v>
      </c>
      <c r="D23" s="11">
        <v>6557.05</v>
      </c>
      <c r="E23" s="9">
        <f t="shared" si="0"/>
        <v>103.22161702663561</v>
      </c>
    </row>
    <row r="24" spans="1:5" ht="45" x14ac:dyDescent="0.25">
      <c r="A24" s="10">
        <v>10807</v>
      </c>
      <c r="B24" s="10" t="s">
        <v>20</v>
      </c>
      <c r="C24" s="11">
        <v>230</v>
      </c>
      <c r="D24" s="11">
        <v>253.2</v>
      </c>
      <c r="E24" s="9">
        <f t="shared" si="0"/>
        <v>110.08695652173913</v>
      </c>
    </row>
    <row r="25" spans="1:5" ht="57" x14ac:dyDescent="0.25">
      <c r="A25" s="8">
        <v>10900</v>
      </c>
      <c r="B25" s="12" t="s">
        <v>137</v>
      </c>
      <c r="C25" s="9">
        <v>0</v>
      </c>
      <c r="D25" s="9">
        <v>0.1</v>
      </c>
      <c r="E25" s="9" t="s">
        <v>138</v>
      </c>
    </row>
    <row r="26" spans="1:5" ht="57" x14ac:dyDescent="0.25">
      <c r="A26" s="8">
        <v>11100</v>
      </c>
      <c r="B26" s="13" t="s">
        <v>21</v>
      </c>
      <c r="C26" s="9">
        <f>C27+C28+C29+C30</f>
        <v>39278.200000000004</v>
      </c>
      <c r="D26" s="9">
        <f>D27+D28+D29+D30</f>
        <v>41778.009999999995</v>
      </c>
      <c r="E26" s="9">
        <f t="shared" si="0"/>
        <v>106.36437005769102</v>
      </c>
    </row>
    <row r="27" spans="1:5" ht="105" x14ac:dyDescent="0.25">
      <c r="A27" s="10">
        <v>11105</v>
      </c>
      <c r="B27" s="10" t="s">
        <v>22</v>
      </c>
      <c r="C27" s="11">
        <v>30652.9</v>
      </c>
      <c r="D27" s="11">
        <v>33198.31</v>
      </c>
      <c r="E27" s="9">
        <f t="shared" si="0"/>
        <v>108.30397776393097</v>
      </c>
    </row>
    <row r="28" spans="1:5" ht="30" x14ac:dyDescent="0.25">
      <c r="A28" s="14">
        <v>11107</v>
      </c>
      <c r="B28" s="10" t="s">
        <v>23</v>
      </c>
      <c r="C28" s="11">
        <v>262.89999999999998</v>
      </c>
      <c r="D28" s="11">
        <v>262.99</v>
      </c>
      <c r="E28" s="9">
        <f t="shared" si="0"/>
        <v>100.03423354887791</v>
      </c>
    </row>
    <row r="29" spans="1:5" ht="120" x14ac:dyDescent="0.25">
      <c r="A29" s="14">
        <v>11108</v>
      </c>
      <c r="B29" s="10" t="s">
        <v>24</v>
      </c>
      <c r="C29" s="11">
        <v>6648.1</v>
      </c>
      <c r="D29" s="11">
        <v>6621.52</v>
      </c>
      <c r="E29" s="9">
        <f t="shared" si="0"/>
        <v>99.600186519456685</v>
      </c>
    </row>
    <row r="30" spans="1:5" ht="90" x14ac:dyDescent="0.25">
      <c r="A30" s="14">
        <v>11109</v>
      </c>
      <c r="B30" s="10" t="s">
        <v>25</v>
      </c>
      <c r="C30" s="11">
        <v>1714.3</v>
      </c>
      <c r="D30" s="11">
        <v>1695.19</v>
      </c>
      <c r="E30" s="9">
        <f t="shared" si="0"/>
        <v>98.885259289505925</v>
      </c>
    </row>
    <row r="31" spans="1:5" ht="28.5" x14ac:dyDescent="0.25">
      <c r="A31" s="15">
        <v>11200</v>
      </c>
      <c r="B31" s="8" t="s">
        <v>26</v>
      </c>
      <c r="C31" s="9">
        <f>C32+C33</f>
        <v>7311.6</v>
      </c>
      <c r="D31" s="9">
        <f>D32+D33</f>
        <v>7322.92</v>
      </c>
      <c r="E31" s="9">
        <f t="shared" si="0"/>
        <v>100.15482247387712</v>
      </c>
    </row>
    <row r="32" spans="1:5" ht="30" x14ac:dyDescent="0.25">
      <c r="A32" s="14">
        <v>11201</v>
      </c>
      <c r="B32" s="10" t="s">
        <v>27</v>
      </c>
      <c r="C32" s="11">
        <v>7152.3</v>
      </c>
      <c r="D32" s="11">
        <v>7163.59</v>
      </c>
      <c r="E32" s="9">
        <f t="shared" si="0"/>
        <v>100.15785132055424</v>
      </c>
    </row>
    <row r="33" spans="1:5" x14ac:dyDescent="0.25">
      <c r="A33" s="14">
        <v>11204</v>
      </c>
      <c r="B33" s="10" t="s">
        <v>130</v>
      </c>
      <c r="C33" s="11">
        <v>159.30000000000001</v>
      </c>
      <c r="D33" s="11">
        <v>159.33000000000001</v>
      </c>
      <c r="E33" s="9">
        <f t="shared" si="0"/>
        <v>100.01883239171374</v>
      </c>
    </row>
    <row r="34" spans="1:5" ht="42.75" x14ac:dyDescent="0.25">
      <c r="A34" s="15">
        <v>11300</v>
      </c>
      <c r="B34" s="8" t="s">
        <v>28</v>
      </c>
      <c r="C34" s="9">
        <v>1682.02</v>
      </c>
      <c r="D34" s="9">
        <v>1701.28</v>
      </c>
      <c r="E34" s="9">
        <f t="shared" si="0"/>
        <v>101.14505178297523</v>
      </c>
    </row>
    <row r="35" spans="1:5" ht="42.75" x14ac:dyDescent="0.25">
      <c r="A35" s="15">
        <v>11400</v>
      </c>
      <c r="B35" s="8" t="s">
        <v>29</v>
      </c>
      <c r="C35" s="9">
        <f>C36+C37</f>
        <v>21861.8</v>
      </c>
      <c r="D35" s="9">
        <f>D36+D37</f>
        <v>23065.919999999998</v>
      </c>
      <c r="E35" s="9">
        <f t="shared" si="0"/>
        <v>105.50787217886908</v>
      </c>
    </row>
    <row r="36" spans="1:5" x14ac:dyDescent="0.25">
      <c r="A36" s="14">
        <v>11401</v>
      </c>
      <c r="B36" s="10" t="s">
        <v>30</v>
      </c>
      <c r="C36" s="11">
        <v>19300</v>
      </c>
      <c r="D36" s="11">
        <v>20415.669999999998</v>
      </c>
      <c r="E36" s="9">
        <f t="shared" si="0"/>
        <v>105.78067357512953</v>
      </c>
    </row>
    <row r="37" spans="1:5" ht="90" x14ac:dyDescent="0.25">
      <c r="A37" s="14">
        <v>11402</v>
      </c>
      <c r="B37" s="10" t="s">
        <v>31</v>
      </c>
      <c r="C37" s="11">
        <v>2561.8000000000002</v>
      </c>
      <c r="D37" s="11">
        <v>2650.25</v>
      </c>
      <c r="E37" s="9">
        <f t="shared" si="0"/>
        <v>103.45265048013115</v>
      </c>
    </row>
    <row r="38" spans="1:5" ht="28.5" x14ac:dyDescent="0.25">
      <c r="A38" s="15">
        <v>11600</v>
      </c>
      <c r="B38" s="8" t="s">
        <v>32</v>
      </c>
      <c r="C38" s="9">
        <f>C39+C40+C42+C43+C44+C45+C46+C47+C48+C49+C50</f>
        <v>4630.3999999999996</v>
      </c>
      <c r="D38" s="32">
        <f>D39+D40+D41+D42+D43+D44+D45+D46+D47+D48+D49+D50</f>
        <v>5070.7800000000007</v>
      </c>
      <c r="E38" s="9">
        <f t="shared" si="0"/>
        <v>109.51062543192816</v>
      </c>
    </row>
    <row r="39" spans="1:5" ht="75" x14ac:dyDescent="0.25">
      <c r="A39" s="14">
        <v>11603</v>
      </c>
      <c r="B39" s="10" t="s">
        <v>33</v>
      </c>
      <c r="C39" s="11">
        <v>0</v>
      </c>
      <c r="D39" s="11">
        <v>4.62</v>
      </c>
      <c r="E39" s="9" t="s">
        <v>138</v>
      </c>
    </row>
    <row r="40" spans="1:5" ht="75" x14ac:dyDescent="0.25">
      <c r="A40" s="14">
        <v>11608</v>
      </c>
      <c r="B40" s="10" t="s">
        <v>34</v>
      </c>
      <c r="C40" s="11">
        <v>150</v>
      </c>
      <c r="D40" s="11">
        <v>160.87</v>
      </c>
      <c r="E40" s="9">
        <f t="shared" si="0"/>
        <v>107.24666666666667</v>
      </c>
    </row>
    <row r="41" spans="1:5" ht="30" x14ac:dyDescent="0.25">
      <c r="A41" s="14">
        <v>11618</v>
      </c>
      <c r="B41" s="10" t="s">
        <v>139</v>
      </c>
      <c r="C41" s="11">
        <v>0</v>
      </c>
      <c r="D41" s="11">
        <v>42</v>
      </c>
      <c r="E41" s="9" t="s">
        <v>138</v>
      </c>
    </row>
    <row r="42" spans="1:5" ht="30" x14ac:dyDescent="0.25">
      <c r="A42" s="14">
        <v>11625</v>
      </c>
      <c r="B42" s="10" t="s">
        <v>35</v>
      </c>
      <c r="C42" s="11">
        <v>30</v>
      </c>
      <c r="D42" s="11">
        <v>34.46</v>
      </c>
      <c r="E42" s="9">
        <f t="shared" si="0"/>
        <v>114.86666666666667</v>
      </c>
    </row>
    <row r="43" spans="1:5" ht="75" x14ac:dyDescent="0.25">
      <c r="A43" s="14">
        <v>11628</v>
      </c>
      <c r="B43" s="10" t="s">
        <v>36</v>
      </c>
      <c r="C43" s="11">
        <v>350</v>
      </c>
      <c r="D43" s="11">
        <v>359.11</v>
      </c>
      <c r="E43" s="9">
        <f t="shared" si="0"/>
        <v>102.60285714285715</v>
      </c>
    </row>
    <row r="44" spans="1:5" ht="30" x14ac:dyDescent="0.25">
      <c r="A44" s="14">
        <v>11630</v>
      </c>
      <c r="B44" s="10" t="s">
        <v>37</v>
      </c>
      <c r="C44" s="11">
        <v>310</v>
      </c>
      <c r="D44" s="11">
        <v>306.52999999999997</v>
      </c>
      <c r="E44" s="9">
        <f t="shared" si="0"/>
        <v>98.880645161290317</v>
      </c>
    </row>
    <row r="45" spans="1:5" ht="75" x14ac:dyDescent="0.25">
      <c r="A45" s="14">
        <v>11632</v>
      </c>
      <c r="B45" s="10" t="s">
        <v>38</v>
      </c>
      <c r="C45" s="11">
        <v>0</v>
      </c>
      <c r="D45" s="11">
        <v>0</v>
      </c>
      <c r="E45" s="9" t="s">
        <v>138</v>
      </c>
    </row>
    <row r="46" spans="1:5" ht="75" x14ac:dyDescent="0.25">
      <c r="A46" s="14">
        <v>11633</v>
      </c>
      <c r="B46" s="10" t="s">
        <v>39</v>
      </c>
      <c r="C46" s="11">
        <v>289</v>
      </c>
      <c r="D46" s="11">
        <v>347.39</v>
      </c>
      <c r="E46" s="9">
        <f t="shared" si="0"/>
        <v>120.20415224913495</v>
      </c>
    </row>
    <row r="47" spans="1:5" ht="90" x14ac:dyDescent="0.25">
      <c r="A47" s="14">
        <v>11637</v>
      </c>
      <c r="B47" s="10" t="s">
        <v>40</v>
      </c>
      <c r="C47" s="11">
        <v>40</v>
      </c>
      <c r="D47" s="11">
        <v>49.28</v>
      </c>
      <c r="E47" s="9">
        <f t="shared" si="0"/>
        <v>123.2</v>
      </c>
    </row>
    <row r="48" spans="1:5" ht="90" x14ac:dyDescent="0.25">
      <c r="A48" s="14">
        <v>11643</v>
      </c>
      <c r="B48" s="10" t="s">
        <v>41</v>
      </c>
      <c r="C48" s="11">
        <v>850</v>
      </c>
      <c r="D48" s="11">
        <v>845.89</v>
      </c>
      <c r="E48" s="9">
        <f t="shared" si="0"/>
        <v>99.516470588235293</v>
      </c>
    </row>
    <row r="49" spans="1:5" ht="60" x14ac:dyDescent="0.25">
      <c r="A49" s="14">
        <v>11651</v>
      </c>
      <c r="B49" s="10" t="s">
        <v>42</v>
      </c>
      <c r="C49" s="11">
        <v>48</v>
      </c>
      <c r="D49" s="11">
        <v>47.73</v>
      </c>
      <c r="E49" s="9">
        <f t="shared" si="0"/>
        <v>99.437499999999986</v>
      </c>
    </row>
    <row r="50" spans="1:5" ht="45" x14ac:dyDescent="0.25">
      <c r="A50" s="14">
        <v>11690</v>
      </c>
      <c r="B50" s="10" t="s">
        <v>43</v>
      </c>
      <c r="C50" s="11">
        <v>2563.4</v>
      </c>
      <c r="D50" s="11">
        <v>2872.9</v>
      </c>
      <c r="E50" s="9">
        <f t="shared" si="0"/>
        <v>112.07380822345323</v>
      </c>
    </row>
    <row r="51" spans="1:5" x14ac:dyDescent="0.25">
      <c r="A51" s="15">
        <v>11700</v>
      </c>
      <c r="B51" s="8" t="s">
        <v>44</v>
      </c>
      <c r="C51" s="9">
        <f>C52+C53</f>
        <v>1778.88</v>
      </c>
      <c r="D51" s="9">
        <f>D52+D53</f>
        <v>1858.97</v>
      </c>
      <c r="E51" s="9">
        <f t="shared" si="0"/>
        <v>104.50227109192301</v>
      </c>
    </row>
    <row r="52" spans="1:5" x14ac:dyDescent="0.25">
      <c r="A52" s="14">
        <v>11701</v>
      </c>
      <c r="B52" s="10" t="s">
        <v>45</v>
      </c>
      <c r="C52" s="11">
        <v>0</v>
      </c>
      <c r="D52" s="11">
        <v>-1.49</v>
      </c>
      <c r="E52" s="9" t="s">
        <v>138</v>
      </c>
    </row>
    <row r="53" spans="1:5" x14ac:dyDescent="0.25">
      <c r="A53" s="14">
        <v>11705</v>
      </c>
      <c r="B53" s="10" t="s">
        <v>44</v>
      </c>
      <c r="C53" s="11">
        <v>1778.88</v>
      </c>
      <c r="D53" s="11">
        <v>1860.46</v>
      </c>
      <c r="E53" s="9">
        <f t="shared" si="0"/>
        <v>104.58603166037057</v>
      </c>
    </row>
    <row r="54" spans="1:5" x14ac:dyDescent="0.25">
      <c r="A54" s="15">
        <v>20000</v>
      </c>
      <c r="B54" s="8" t="s">
        <v>46</v>
      </c>
      <c r="C54" s="9">
        <f>C55+C60+C61+C62</f>
        <v>1855653.7797600001</v>
      </c>
      <c r="D54" s="9">
        <f>D55+D60+D61+D62</f>
        <v>1838633.3499999999</v>
      </c>
      <c r="E54" s="9">
        <f t="shared" si="0"/>
        <v>99.08277988352971</v>
      </c>
    </row>
    <row r="55" spans="1:5" ht="45" x14ac:dyDescent="0.25">
      <c r="A55" s="14">
        <v>20200</v>
      </c>
      <c r="B55" s="10" t="s">
        <v>47</v>
      </c>
      <c r="C55" s="11">
        <f>C56+C57+C58+C59</f>
        <v>1853627.6107600001</v>
      </c>
      <c r="D55" s="11">
        <f>D56+D57+D58+D59</f>
        <v>1836607.18</v>
      </c>
      <c r="E55" s="9">
        <f t="shared" si="0"/>
        <v>99.081777231780563</v>
      </c>
    </row>
    <row r="56" spans="1:5" ht="30" x14ac:dyDescent="0.25">
      <c r="A56" s="31">
        <v>20210</v>
      </c>
      <c r="B56" s="10" t="s">
        <v>48</v>
      </c>
      <c r="C56" s="11">
        <v>691364.2</v>
      </c>
      <c r="D56" s="11">
        <v>691364.2</v>
      </c>
      <c r="E56" s="9">
        <f t="shared" si="0"/>
        <v>100</v>
      </c>
    </row>
    <row r="57" spans="1:5" ht="45" x14ac:dyDescent="0.25">
      <c r="A57" s="31">
        <v>20220</v>
      </c>
      <c r="B57" s="10" t="s">
        <v>49</v>
      </c>
      <c r="C57" s="11">
        <v>329987.58809999999</v>
      </c>
      <c r="D57" s="11">
        <v>317724.21999999997</v>
      </c>
      <c r="E57" s="9">
        <f t="shared" si="0"/>
        <v>96.28368807123627</v>
      </c>
    </row>
    <row r="58" spans="1:5" ht="30" x14ac:dyDescent="0.25">
      <c r="A58" s="31">
        <v>20230</v>
      </c>
      <c r="B58" s="10" t="s">
        <v>50</v>
      </c>
      <c r="C58" s="11">
        <v>832275.82265999995</v>
      </c>
      <c r="D58" s="11">
        <v>827518.76</v>
      </c>
      <c r="E58" s="9">
        <f t="shared" si="0"/>
        <v>99.428427147529518</v>
      </c>
    </row>
    <row r="59" spans="1:5" x14ac:dyDescent="0.25">
      <c r="A59" s="31">
        <v>20240</v>
      </c>
      <c r="B59" s="10" t="s">
        <v>51</v>
      </c>
      <c r="C59" s="11">
        <v>0</v>
      </c>
      <c r="D59" s="11">
        <v>0</v>
      </c>
      <c r="E59" s="9" t="s">
        <v>138</v>
      </c>
    </row>
    <row r="60" spans="1:5" x14ac:dyDescent="0.25">
      <c r="A60" s="31">
        <v>20700</v>
      </c>
      <c r="B60" s="10" t="s">
        <v>52</v>
      </c>
      <c r="C60" s="11">
        <v>5246.54</v>
      </c>
      <c r="D60" s="11">
        <v>5246.54</v>
      </c>
      <c r="E60" s="9">
        <f t="shared" si="0"/>
        <v>100</v>
      </c>
    </row>
    <row r="61" spans="1:5" ht="90" x14ac:dyDescent="0.25">
      <c r="A61" s="30">
        <v>21800</v>
      </c>
      <c r="B61" s="10" t="s">
        <v>136</v>
      </c>
      <c r="C61" s="11">
        <v>786.2</v>
      </c>
      <c r="D61" s="11">
        <v>786.2</v>
      </c>
      <c r="E61" s="9">
        <f t="shared" ref="E61" si="1">D61/C61*100</f>
        <v>100</v>
      </c>
    </row>
    <row r="62" spans="1:5" ht="45" x14ac:dyDescent="0.25">
      <c r="A62" s="30">
        <v>21900</v>
      </c>
      <c r="B62" s="10" t="s">
        <v>53</v>
      </c>
      <c r="C62" s="11">
        <v>-4006.5709999999999</v>
      </c>
      <c r="D62" s="11">
        <v>-4006.57</v>
      </c>
      <c r="E62" s="9">
        <f t="shared" si="0"/>
        <v>99.999975041001392</v>
      </c>
    </row>
    <row r="63" spans="1:5" x14ac:dyDescent="0.25">
      <c r="A63" s="14"/>
      <c r="B63" s="16" t="s">
        <v>54</v>
      </c>
      <c r="C63" s="9">
        <f>C9+C54</f>
        <v>2365461.3797599999</v>
      </c>
      <c r="D63" s="9">
        <f>D9+D54</f>
        <v>2354503.8899999997</v>
      </c>
      <c r="E63" s="9">
        <f t="shared" si="0"/>
        <v>99.536771563731392</v>
      </c>
    </row>
    <row r="64" spans="1:5" x14ac:dyDescent="0.25">
      <c r="A64" s="7"/>
      <c r="B64" s="5" t="s">
        <v>55</v>
      </c>
      <c r="C64" s="17"/>
      <c r="D64" s="17"/>
      <c r="E64" s="17"/>
    </row>
    <row r="65" spans="1:5" ht="28.5" x14ac:dyDescent="0.25">
      <c r="A65" s="18" t="s">
        <v>98</v>
      </c>
      <c r="B65" s="19" t="s">
        <v>126</v>
      </c>
      <c r="C65" s="33">
        <v>122640.97</v>
      </c>
      <c r="D65" s="33">
        <v>117717.54</v>
      </c>
      <c r="E65" s="20">
        <f>ROUND(D65/C65*100,2)</f>
        <v>95.99</v>
      </c>
    </row>
    <row r="66" spans="1:5" ht="45" x14ac:dyDescent="0.25">
      <c r="A66" s="21" t="s">
        <v>99</v>
      </c>
      <c r="B66" s="10" t="s">
        <v>56</v>
      </c>
      <c r="C66" s="34">
        <v>1470.75</v>
      </c>
      <c r="D66" s="34">
        <v>1470.6</v>
      </c>
      <c r="E66" s="22">
        <f t="shared" ref="E66:E106" si="2">ROUND(D66/C66*100,2)</f>
        <v>99.99</v>
      </c>
    </row>
    <row r="67" spans="1:5" ht="60" x14ac:dyDescent="0.25">
      <c r="A67" s="21" t="s">
        <v>100</v>
      </c>
      <c r="B67" s="10" t="s">
        <v>57</v>
      </c>
      <c r="C67" s="34">
        <v>6198.12</v>
      </c>
      <c r="D67" s="34">
        <v>6058.89</v>
      </c>
      <c r="E67" s="22">
        <f t="shared" si="2"/>
        <v>97.75</v>
      </c>
    </row>
    <row r="68" spans="1:5" ht="60" x14ac:dyDescent="0.25">
      <c r="A68" s="21" t="s">
        <v>127</v>
      </c>
      <c r="B68" s="10" t="s">
        <v>58</v>
      </c>
      <c r="C68" s="34">
        <v>51464.35</v>
      </c>
      <c r="D68" s="34">
        <v>50409.86</v>
      </c>
      <c r="E68" s="22">
        <f t="shared" si="2"/>
        <v>97.95</v>
      </c>
    </row>
    <row r="69" spans="1:5" ht="45" x14ac:dyDescent="0.25">
      <c r="A69" s="23" t="s">
        <v>101</v>
      </c>
      <c r="B69" s="24" t="s">
        <v>59</v>
      </c>
      <c r="C69" s="34">
        <v>13103.78</v>
      </c>
      <c r="D69" s="34">
        <v>13017.57</v>
      </c>
      <c r="E69" s="22">
        <f>ROUND(D69/C69*100,2)</f>
        <v>99.34</v>
      </c>
    </row>
    <row r="70" spans="1:5" ht="30" x14ac:dyDescent="0.25">
      <c r="A70" s="23" t="s">
        <v>132</v>
      </c>
      <c r="B70" s="25" t="s">
        <v>131</v>
      </c>
      <c r="C70" s="34">
        <v>975.7</v>
      </c>
      <c r="D70" s="34">
        <v>975.7</v>
      </c>
      <c r="E70" s="22">
        <f>ROUND(D70/C70*100,2)</f>
        <v>100</v>
      </c>
    </row>
    <row r="71" spans="1:5" x14ac:dyDescent="0.25">
      <c r="A71" s="21" t="s">
        <v>102</v>
      </c>
      <c r="B71" s="10" t="s">
        <v>60</v>
      </c>
      <c r="C71" s="34">
        <v>950</v>
      </c>
      <c r="D71" s="34">
        <v>0</v>
      </c>
      <c r="E71" s="22">
        <v>0</v>
      </c>
    </row>
    <row r="72" spans="1:5" x14ac:dyDescent="0.25">
      <c r="A72" s="21" t="s">
        <v>103</v>
      </c>
      <c r="B72" s="10" t="s">
        <v>61</v>
      </c>
      <c r="C72" s="34">
        <v>48478.27</v>
      </c>
      <c r="D72" s="34">
        <v>45784.92</v>
      </c>
      <c r="E72" s="22">
        <f t="shared" si="2"/>
        <v>94.44</v>
      </c>
    </row>
    <row r="73" spans="1:5" ht="42.75" x14ac:dyDescent="0.25">
      <c r="A73" s="18" t="s">
        <v>104</v>
      </c>
      <c r="B73" s="8" t="s">
        <v>62</v>
      </c>
      <c r="C73" s="33">
        <v>15856.95</v>
      </c>
      <c r="D73" s="33">
        <v>15378.08</v>
      </c>
      <c r="E73" s="20">
        <f t="shared" si="2"/>
        <v>96.98</v>
      </c>
    </row>
    <row r="74" spans="1:5" ht="45" x14ac:dyDescent="0.25">
      <c r="A74" s="21" t="s">
        <v>105</v>
      </c>
      <c r="B74" s="10" t="s">
        <v>63</v>
      </c>
      <c r="C74" s="34">
        <v>15856.95</v>
      </c>
      <c r="D74" s="34">
        <v>15378.08</v>
      </c>
      <c r="E74" s="22">
        <f t="shared" si="2"/>
        <v>96.98</v>
      </c>
    </row>
    <row r="75" spans="1:5" x14ac:dyDescent="0.25">
      <c r="A75" s="18" t="s">
        <v>106</v>
      </c>
      <c r="B75" s="8" t="s">
        <v>64</v>
      </c>
      <c r="C75" s="33">
        <v>248841.87</v>
      </c>
      <c r="D75" s="33">
        <v>232497.96</v>
      </c>
      <c r="E75" s="20">
        <f t="shared" si="2"/>
        <v>93.43</v>
      </c>
    </row>
    <row r="76" spans="1:5" x14ac:dyDescent="0.25">
      <c r="A76" s="21" t="s">
        <v>107</v>
      </c>
      <c r="B76" s="10" t="s">
        <v>65</v>
      </c>
      <c r="C76" s="34">
        <v>6420.38</v>
      </c>
      <c r="D76" s="34">
        <v>6420.38</v>
      </c>
      <c r="E76" s="22">
        <f t="shared" si="2"/>
        <v>100</v>
      </c>
    </row>
    <row r="77" spans="1:5" x14ac:dyDescent="0.25">
      <c r="A77" s="21" t="s">
        <v>108</v>
      </c>
      <c r="B77" s="10" t="s">
        <v>66</v>
      </c>
      <c r="C77" s="34">
        <v>66955.45</v>
      </c>
      <c r="D77" s="34">
        <v>66955.42</v>
      </c>
      <c r="E77" s="22">
        <f t="shared" si="2"/>
        <v>100</v>
      </c>
    </row>
    <row r="78" spans="1:5" x14ac:dyDescent="0.25">
      <c r="A78" s="21" t="s">
        <v>109</v>
      </c>
      <c r="B78" s="10" t="s">
        <v>67</v>
      </c>
      <c r="C78" s="34">
        <v>160444.24</v>
      </c>
      <c r="D78" s="34">
        <v>145485.96</v>
      </c>
      <c r="E78" s="22">
        <f t="shared" si="2"/>
        <v>90.68</v>
      </c>
    </row>
    <row r="79" spans="1:5" ht="30" x14ac:dyDescent="0.25">
      <c r="A79" s="21" t="s">
        <v>110</v>
      </c>
      <c r="B79" s="10" t="s">
        <v>68</v>
      </c>
      <c r="C79" s="34">
        <v>15021.8</v>
      </c>
      <c r="D79" s="34">
        <v>13636.2</v>
      </c>
      <c r="E79" s="22">
        <f t="shared" si="2"/>
        <v>90.78</v>
      </c>
    </row>
    <row r="80" spans="1:5" ht="28.5" x14ac:dyDescent="0.25">
      <c r="A80" s="18" t="s">
        <v>111</v>
      </c>
      <c r="B80" s="8" t="s">
        <v>69</v>
      </c>
      <c r="C80" s="33">
        <v>192006.48</v>
      </c>
      <c r="D80" s="33">
        <v>186226.66</v>
      </c>
      <c r="E80" s="20">
        <f t="shared" si="2"/>
        <v>96.99</v>
      </c>
    </row>
    <row r="81" spans="1:5" x14ac:dyDescent="0.25">
      <c r="A81" s="21" t="s">
        <v>112</v>
      </c>
      <c r="B81" s="10" t="s">
        <v>70</v>
      </c>
      <c r="C81" s="34">
        <v>21644.44</v>
      </c>
      <c r="D81" s="34">
        <v>20300.41</v>
      </c>
      <c r="E81" s="22">
        <f t="shared" si="2"/>
        <v>93.79</v>
      </c>
    </row>
    <row r="82" spans="1:5" x14ac:dyDescent="0.25">
      <c r="A82" s="21" t="s">
        <v>113</v>
      </c>
      <c r="B82" s="10" t="s">
        <v>71</v>
      </c>
      <c r="C82" s="34">
        <v>25806.75</v>
      </c>
      <c r="D82" s="34">
        <v>24575.18</v>
      </c>
      <c r="E82" s="22">
        <f t="shared" si="2"/>
        <v>95.23</v>
      </c>
    </row>
    <row r="83" spans="1:5" x14ac:dyDescent="0.25">
      <c r="A83" s="21" t="s">
        <v>114</v>
      </c>
      <c r="B83" s="10" t="s">
        <v>72</v>
      </c>
      <c r="C83" s="34">
        <v>110590.62</v>
      </c>
      <c r="D83" s="34">
        <v>107783.84</v>
      </c>
      <c r="E83" s="22">
        <f t="shared" si="2"/>
        <v>97.46</v>
      </c>
    </row>
    <row r="84" spans="1:5" ht="30" x14ac:dyDescent="0.25">
      <c r="A84" s="21" t="s">
        <v>115</v>
      </c>
      <c r="B84" s="10" t="s">
        <v>73</v>
      </c>
      <c r="C84" s="34">
        <v>33964.67</v>
      </c>
      <c r="D84" s="34">
        <v>33567.230000000003</v>
      </c>
      <c r="E84" s="22">
        <f t="shared" si="2"/>
        <v>98.83</v>
      </c>
    </row>
    <row r="85" spans="1:5" x14ac:dyDescent="0.25">
      <c r="A85" s="18" t="s">
        <v>116</v>
      </c>
      <c r="B85" s="8" t="s">
        <v>74</v>
      </c>
      <c r="C85" s="33">
        <v>4537.0200000000004</v>
      </c>
      <c r="D85" s="33">
        <v>4415.84</v>
      </c>
      <c r="E85" s="20">
        <f t="shared" si="2"/>
        <v>97.33</v>
      </c>
    </row>
    <row r="86" spans="1:5" ht="30" x14ac:dyDescent="0.25">
      <c r="A86" s="21" t="s">
        <v>117</v>
      </c>
      <c r="B86" s="10" t="s">
        <v>75</v>
      </c>
      <c r="C86" s="34">
        <v>4537.0200000000004</v>
      </c>
      <c r="D86" s="34">
        <v>4415.84</v>
      </c>
      <c r="E86" s="22">
        <f t="shared" si="2"/>
        <v>97.33</v>
      </c>
    </row>
    <row r="87" spans="1:5" x14ac:dyDescent="0.25">
      <c r="A87" s="18" t="s">
        <v>118</v>
      </c>
      <c r="B87" s="8" t="s">
        <v>76</v>
      </c>
      <c r="C87" s="34">
        <v>1407807.86</v>
      </c>
      <c r="D87" s="34">
        <v>1402757.85</v>
      </c>
      <c r="E87" s="20">
        <f t="shared" si="2"/>
        <v>99.64</v>
      </c>
    </row>
    <row r="88" spans="1:5" x14ac:dyDescent="0.25">
      <c r="A88" s="21" t="s">
        <v>119</v>
      </c>
      <c r="B88" s="10" t="s">
        <v>77</v>
      </c>
      <c r="C88" s="34">
        <v>582032.97</v>
      </c>
      <c r="D88" s="34">
        <v>578223.76</v>
      </c>
      <c r="E88" s="22">
        <f t="shared" si="2"/>
        <v>99.35</v>
      </c>
    </row>
    <row r="89" spans="1:5" x14ac:dyDescent="0.25">
      <c r="A89" s="21" t="s">
        <v>120</v>
      </c>
      <c r="B89" s="10" t="s">
        <v>78</v>
      </c>
      <c r="C89" s="34">
        <v>453804.57</v>
      </c>
      <c r="D89" s="34">
        <v>453567.21</v>
      </c>
      <c r="E89" s="22">
        <f t="shared" si="2"/>
        <v>99.95</v>
      </c>
    </row>
    <row r="90" spans="1:5" x14ac:dyDescent="0.25">
      <c r="A90" s="21" t="s">
        <v>133</v>
      </c>
      <c r="B90" s="26" t="s">
        <v>134</v>
      </c>
      <c r="C90" s="34">
        <v>283738.28999999998</v>
      </c>
      <c r="D90" s="34">
        <v>283679.92</v>
      </c>
      <c r="E90" s="22">
        <f t="shared" si="2"/>
        <v>99.98</v>
      </c>
    </row>
    <row r="91" spans="1:5" x14ac:dyDescent="0.25">
      <c r="A91" s="21" t="s">
        <v>121</v>
      </c>
      <c r="B91" s="10" t="s">
        <v>79</v>
      </c>
      <c r="C91" s="34">
        <v>33566.19</v>
      </c>
      <c r="D91" s="34">
        <v>33002.11</v>
      </c>
      <c r="E91" s="22">
        <f t="shared" si="2"/>
        <v>98.32</v>
      </c>
    </row>
    <row r="92" spans="1:5" x14ac:dyDescent="0.25">
      <c r="A92" s="21" t="s">
        <v>122</v>
      </c>
      <c r="B92" s="10" t="s">
        <v>80</v>
      </c>
      <c r="C92" s="34">
        <v>54665.84</v>
      </c>
      <c r="D92" s="34">
        <v>54284.85</v>
      </c>
      <c r="E92" s="22">
        <f t="shared" si="2"/>
        <v>99.3</v>
      </c>
    </row>
    <row r="93" spans="1:5" ht="42.75" x14ac:dyDescent="0.25">
      <c r="A93" s="18" t="s">
        <v>123</v>
      </c>
      <c r="B93" s="8" t="s">
        <v>81</v>
      </c>
      <c r="C93" s="33">
        <v>169147.97</v>
      </c>
      <c r="D93" s="33">
        <v>166675.46</v>
      </c>
      <c r="E93" s="20">
        <f t="shared" si="2"/>
        <v>98.54</v>
      </c>
    </row>
    <row r="94" spans="1:5" x14ac:dyDescent="0.25">
      <c r="A94" s="21" t="s">
        <v>124</v>
      </c>
      <c r="B94" s="10" t="s">
        <v>82</v>
      </c>
      <c r="C94" s="34">
        <v>147604.23000000001</v>
      </c>
      <c r="D94" s="34">
        <v>147586.17000000001</v>
      </c>
      <c r="E94" s="22">
        <f t="shared" si="2"/>
        <v>99.99</v>
      </c>
    </row>
    <row r="95" spans="1:5" ht="30" x14ac:dyDescent="0.25">
      <c r="A95" s="21" t="s">
        <v>125</v>
      </c>
      <c r="B95" s="10" t="s">
        <v>83</v>
      </c>
      <c r="C95" s="34">
        <v>21543.74</v>
      </c>
      <c r="D95" s="34">
        <v>19089.29</v>
      </c>
      <c r="E95" s="22">
        <f t="shared" si="2"/>
        <v>88.61</v>
      </c>
    </row>
    <row r="96" spans="1:5" x14ac:dyDescent="0.25">
      <c r="A96" s="15">
        <v>1000</v>
      </c>
      <c r="B96" s="8" t="s">
        <v>84</v>
      </c>
      <c r="C96" s="33">
        <v>119479.95</v>
      </c>
      <c r="D96" s="33">
        <v>117927.8</v>
      </c>
      <c r="E96" s="20">
        <f t="shared" si="2"/>
        <v>98.7</v>
      </c>
    </row>
    <row r="97" spans="1:5" x14ac:dyDescent="0.25">
      <c r="A97" s="14">
        <v>1001</v>
      </c>
      <c r="B97" s="10" t="s">
        <v>85</v>
      </c>
      <c r="C97" s="34">
        <v>2493.52</v>
      </c>
      <c r="D97" s="34">
        <v>2493.52</v>
      </c>
      <c r="E97" s="22">
        <f t="shared" si="2"/>
        <v>100</v>
      </c>
    </row>
    <row r="98" spans="1:5" x14ac:dyDescent="0.25">
      <c r="A98" s="14">
        <v>1002</v>
      </c>
      <c r="B98" s="10" t="s">
        <v>86</v>
      </c>
      <c r="C98" s="34">
        <v>47666</v>
      </c>
      <c r="D98" s="34">
        <v>47666</v>
      </c>
      <c r="E98" s="22">
        <f t="shared" si="2"/>
        <v>100</v>
      </c>
    </row>
    <row r="99" spans="1:5" x14ac:dyDescent="0.25">
      <c r="A99" s="14">
        <v>1003</v>
      </c>
      <c r="B99" s="10" t="s">
        <v>87</v>
      </c>
      <c r="C99" s="34">
        <v>21982.400000000001</v>
      </c>
      <c r="D99" s="34">
        <v>20658.3</v>
      </c>
      <c r="E99" s="22">
        <f t="shared" si="2"/>
        <v>93.98</v>
      </c>
    </row>
    <row r="100" spans="1:5" x14ac:dyDescent="0.25">
      <c r="A100" s="14">
        <v>1004</v>
      </c>
      <c r="B100" s="10" t="s">
        <v>88</v>
      </c>
      <c r="C100" s="34">
        <v>17615.099999999999</v>
      </c>
      <c r="D100" s="34">
        <v>17387.05</v>
      </c>
      <c r="E100" s="22">
        <f t="shared" si="2"/>
        <v>98.71</v>
      </c>
    </row>
    <row r="101" spans="1:5" x14ac:dyDescent="0.25">
      <c r="A101" s="14">
        <v>1006</v>
      </c>
      <c r="B101" s="10" t="s">
        <v>89</v>
      </c>
      <c r="C101" s="34">
        <v>29722.93</v>
      </c>
      <c r="D101" s="34">
        <v>29722.93</v>
      </c>
      <c r="E101" s="22">
        <f t="shared" si="2"/>
        <v>100</v>
      </c>
    </row>
    <row r="102" spans="1:5" x14ac:dyDescent="0.25">
      <c r="A102" s="14">
        <v>1100</v>
      </c>
      <c r="B102" s="8" t="s">
        <v>90</v>
      </c>
      <c r="C102" s="33">
        <v>111846.61</v>
      </c>
      <c r="D102" s="33">
        <v>110244.95</v>
      </c>
      <c r="E102" s="20">
        <f t="shared" si="2"/>
        <v>98.57</v>
      </c>
    </row>
    <row r="103" spans="1:5" x14ac:dyDescent="0.25">
      <c r="A103" s="14">
        <v>1101</v>
      </c>
      <c r="B103" s="10" t="s">
        <v>91</v>
      </c>
      <c r="C103" s="34">
        <v>53276.98</v>
      </c>
      <c r="D103" s="34">
        <v>52289.43</v>
      </c>
      <c r="E103" s="22">
        <f t="shared" si="2"/>
        <v>98.15</v>
      </c>
    </row>
    <row r="104" spans="1:5" x14ac:dyDescent="0.25">
      <c r="A104" s="14">
        <v>1102</v>
      </c>
      <c r="B104" s="10" t="s">
        <v>92</v>
      </c>
      <c r="C104" s="34">
        <v>47390.1</v>
      </c>
      <c r="D104" s="34">
        <v>46915.07</v>
      </c>
      <c r="E104" s="22">
        <f t="shared" si="2"/>
        <v>99</v>
      </c>
    </row>
    <row r="105" spans="1:5" x14ac:dyDescent="0.25">
      <c r="A105" s="14">
        <v>1103</v>
      </c>
      <c r="B105" s="10" t="s">
        <v>135</v>
      </c>
      <c r="C105" s="34">
        <v>4789.41</v>
      </c>
      <c r="D105" s="34">
        <v>4789.41</v>
      </c>
      <c r="E105" s="22">
        <f t="shared" si="2"/>
        <v>100</v>
      </c>
    </row>
    <row r="106" spans="1:5" ht="30" x14ac:dyDescent="0.25">
      <c r="A106" s="14">
        <v>1105</v>
      </c>
      <c r="B106" s="10" t="s">
        <v>93</v>
      </c>
      <c r="C106" s="34">
        <v>6390.12</v>
      </c>
      <c r="D106" s="34">
        <v>6251.04</v>
      </c>
      <c r="E106" s="22">
        <f t="shared" si="2"/>
        <v>97.82</v>
      </c>
    </row>
    <row r="107" spans="1:5" ht="42.75" x14ac:dyDescent="0.25">
      <c r="A107" s="14">
        <v>1300</v>
      </c>
      <c r="B107" s="8" t="s">
        <v>94</v>
      </c>
      <c r="C107" s="33">
        <v>5556</v>
      </c>
      <c r="D107" s="33">
        <v>2.65</v>
      </c>
      <c r="E107" s="22">
        <f t="shared" ref="E107:E108" si="3">ROUND(D107/C107*100,2)</f>
        <v>0.05</v>
      </c>
    </row>
    <row r="108" spans="1:5" ht="30" x14ac:dyDescent="0.25">
      <c r="A108" s="14">
        <v>1301</v>
      </c>
      <c r="B108" s="10" t="s">
        <v>95</v>
      </c>
      <c r="C108" s="34">
        <v>5556</v>
      </c>
      <c r="D108" s="34">
        <v>2.65</v>
      </c>
      <c r="E108" s="22">
        <f t="shared" si="3"/>
        <v>0.05</v>
      </c>
    </row>
    <row r="109" spans="1:5" x14ac:dyDescent="0.25">
      <c r="A109" s="14"/>
      <c r="B109" s="8" t="s">
        <v>96</v>
      </c>
      <c r="C109" s="35">
        <f>C65+C73+C75+C80+C85+C87+C93+C96+C102+C107</f>
        <v>2397721.6800000002</v>
      </c>
      <c r="D109" s="35">
        <f>D65+D73+D75+D80+D85+D87+D93+D96+D102+D107</f>
        <v>2353844.79</v>
      </c>
      <c r="E109" s="20">
        <f>ROUND(D109/C109*100,2)</f>
        <v>98.17</v>
      </c>
    </row>
    <row r="110" spans="1:5" x14ac:dyDescent="0.25">
      <c r="A110" s="14"/>
      <c r="B110" s="8" t="s">
        <v>97</v>
      </c>
      <c r="C110" s="9">
        <f>C63-C109</f>
        <v>-32260.300240000244</v>
      </c>
      <c r="D110" s="9">
        <f>D63-D109</f>
        <v>659.09999999962747</v>
      </c>
      <c r="E110" s="27" t="s">
        <v>138</v>
      </c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Полунина Людмила Ивановна</cp:lastModifiedBy>
  <cp:lastPrinted>2017-10-27T07:02:46Z</cp:lastPrinted>
  <dcterms:created xsi:type="dcterms:W3CDTF">2016-12-06T08:29:05Z</dcterms:created>
  <dcterms:modified xsi:type="dcterms:W3CDTF">2018-02-06T04:33:11Z</dcterms:modified>
</cp:coreProperties>
</file>