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8 год\01.10.2018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5" i="1"/>
  <c r="C25" i="1"/>
  <c r="D37" i="1" l="1"/>
  <c r="C19" i="1"/>
  <c r="E35" i="1"/>
  <c r="E17" i="1"/>
  <c r="D10" i="1"/>
  <c r="C10" i="1"/>
  <c r="D99" i="1"/>
  <c r="C99" i="1"/>
  <c r="D67" i="1"/>
  <c r="C67" i="1"/>
  <c r="E71" i="1"/>
  <c r="E68" i="1"/>
  <c r="E69" i="1"/>
  <c r="E70" i="1"/>
  <c r="E73" i="1"/>
  <c r="E75" i="1"/>
  <c r="C76" i="1"/>
  <c r="D76" i="1"/>
  <c r="C78" i="1"/>
  <c r="E79" i="1"/>
  <c r="D78" i="1"/>
  <c r="E81" i="1"/>
  <c r="E82" i="1"/>
  <c r="C83" i="1"/>
  <c r="E84" i="1"/>
  <c r="E85" i="1"/>
  <c r="D83" i="1"/>
  <c r="E87" i="1"/>
  <c r="C88" i="1"/>
  <c r="D88" i="1"/>
  <c r="E91" i="1"/>
  <c r="E92" i="1"/>
  <c r="C90" i="1"/>
  <c r="E93" i="1"/>
  <c r="E94" i="1"/>
  <c r="E95" i="1"/>
  <c r="C96" i="1"/>
  <c r="D96" i="1"/>
  <c r="E98" i="1"/>
  <c r="E100" i="1"/>
  <c r="E101" i="1"/>
  <c r="E103" i="1"/>
  <c r="E104" i="1"/>
  <c r="D105" i="1"/>
  <c r="E107" i="1"/>
  <c r="C105" i="1"/>
  <c r="E108" i="1"/>
  <c r="C109" i="1"/>
  <c r="D109" i="1"/>
  <c r="E110" i="1"/>
  <c r="E109" i="1" l="1"/>
  <c r="E83" i="1"/>
  <c r="E96" i="1"/>
  <c r="E99" i="1"/>
  <c r="E88" i="1"/>
  <c r="E78" i="1"/>
  <c r="E105" i="1"/>
  <c r="E76" i="1"/>
  <c r="C111" i="1"/>
  <c r="E67" i="1"/>
  <c r="D90" i="1"/>
  <c r="E90" i="1" s="1"/>
  <c r="E106" i="1"/>
  <c r="E102" i="1"/>
  <c r="E86" i="1"/>
  <c r="E80" i="1"/>
  <c r="E72" i="1"/>
  <c r="E97" i="1"/>
  <c r="E89" i="1"/>
  <c r="E77" i="1"/>
  <c r="D15" i="1"/>
  <c r="D111" i="1" l="1"/>
  <c r="E111" i="1" s="1"/>
  <c r="D40" i="1"/>
  <c r="D33" i="1" l="1"/>
  <c r="C33" i="1"/>
  <c r="D13" i="1" l="1"/>
  <c r="C13" i="1"/>
  <c r="C15" i="1"/>
  <c r="C9" i="1" s="1"/>
  <c r="D19" i="1"/>
  <c r="D22" i="1"/>
  <c r="C22" i="1"/>
  <c r="C37" i="1"/>
  <c r="C40" i="1"/>
  <c r="D53" i="1"/>
  <c r="D9" i="1" s="1"/>
  <c r="C53" i="1"/>
  <c r="D57" i="1"/>
  <c r="D56" i="1" s="1"/>
  <c r="C57" i="1"/>
  <c r="C56" i="1" s="1"/>
  <c r="E46" i="1"/>
  <c r="E60" i="1"/>
  <c r="E59" i="1"/>
  <c r="E58" i="1"/>
  <c r="E55" i="1"/>
  <c r="E52" i="1"/>
  <c r="E50" i="1"/>
  <c r="E49" i="1"/>
  <c r="E48" i="1"/>
  <c r="E45" i="1"/>
  <c r="E44" i="1"/>
  <c r="E42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D65" i="1" l="1"/>
  <c r="C65" i="1"/>
  <c r="E53" i="1"/>
  <c r="E37" i="1"/>
  <c r="E19" i="1"/>
  <c r="E10" i="1"/>
  <c r="E13" i="1"/>
  <c r="E15" i="1"/>
  <c r="E22" i="1"/>
  <c r="E27" i="1"/>
  <c r="E40" i="1"/>
  <c r="E56" i="1"/>
  <c r="E57" i="1"/>
  <c r="E65" i="1" l="1"/>
  <c r="D112" i="1"/>
  <c r="E9" i="1"/>
  <c r="C112" i="1"/>
</calcChain>
</file>

<file path=xl/sharedStrings.xml><?xml version="1.0" encoding="utf-8"?>
<sst xmlns="http://schemas.openxmlformats.org/spreadsheetml/2006/main" count="158" uniqueCount="146">
  <si>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</si>
  <si>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</si>
  <si>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</si>
  <si>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</si>
  <si>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</si>
  <si>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</si>
  <si>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</si>
  <si>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</si>
  <si>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</si>
  <si>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</si>
  <si>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</si>
  <si>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</si>
  <si>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</si>
  <si>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</si>
  <si>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</si>
  <si>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</si>
  <si>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</si>
  <si>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</si>
  <si>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</si>
  <si>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</si>
  <si>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</si>
  <si>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</si>
  <si>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</si>
  <si>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</si>
  <si>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</si>
  <si>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</si>
  <si>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</si>
  <si>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</si>
  <si>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</si>
  <si>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</si>
  <si>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</si>
  <si>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</si>
  <si>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</si>
  <si>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</si>
  <si>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</si>
  <si>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</si>
  <si>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</si>
  <si>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</si>
  <si>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</si>
  <si>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</si>
  <si>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</si>
  <si>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</si>
  <si>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</si>
  <si>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</si>
  <si>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</si>
  <si>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</si>
  <si>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</si>
  <si>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</si>
  <si>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</si>
  <si>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</si>
  <si>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</si>
  <si>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</si>
  <si>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</si>
  <si>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</si>
  <si>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</si>
  <si>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</si>
  <si>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</si>
  <si>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</si>
  <si>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</si>
  <si>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</si>
  <si>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</si>
  <si>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</si>
  <si>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</si>
  <si>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</si>
  <si>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</si>
  <si>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</si>
  <si>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</si>
  <si>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</si>
  <si>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</si>
  <si>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</si>
  <si>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</si>
  <si>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</si>
  <si>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</si>
  <si>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</si>
  <si>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</si>
  <si>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</si>
  <si>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</si>
  <si>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</si>
  <si>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</si>
  <si>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</si>
  <si>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</si>
  <si>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</si>
  <si>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</si>
  <si>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</si>
  <si>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</si>
  <si>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</si>
  <si>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</si>
  <si>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</si>
  <si>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</si>
  <si>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</si>
  <si>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</si>
  <si>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</si>
  <si>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</si>
  <si>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</si>
  <si>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</si>
  <si>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</si>
  <si>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</si>
  <si>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</si>
  <si>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</si>
  <si>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</si>
  <si>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</si>
  <si>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</si>
  <si>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</si>
  <si>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</si>
  <si>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</si>
  <si>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</si>
  <si>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</si>
  <si>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</si>
  <si>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</si>
  <si>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</si>
  <si>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</si>
  <si>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</si>
  <si>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</si>
  <si>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</si>
  <si>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</si>
  <si>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</si>
  <si>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</si>
  <si>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</si>
  <si>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</si>
  <si>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</si>
  <si>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</si>
  <si>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</si>
  <si>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</si>
  <si>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</si>
  <si>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</si>
  <si>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</si>
  <si>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</si>
  <si>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</si>
  <si>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</si>
  <si>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</si>
  <si>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</si>
  <si>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</si>
  <si>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</si>
  <si>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</si>
  <si>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</si>
  <si>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</si>
  <si>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</si>
  <si>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</si>
  <si>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</si>
  <si>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</si>
  <si>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</si>
  <si>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</si>
  <si>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</si>
  <si>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</si>
  <si>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по состоянию на 01.10.2018</t>
  </si>
  <si>
    <t>Исполнено   по состоянию на 01.10.2018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</si>
</sst>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view="pageBreakPreview" topLeftCell="A97" zoomScaleNormal="100" zoomScaleSheetLayoutView="100" workbookViewId="0">
      <selection activeCell="D92" sqref="D92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137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144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128</v>
      </c>
      <c r="D6" s="5" t="s">
        <v>145</v>
      </c>
      <c r="E6" s="5" t="s">
        <v>129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SUM(C10,C13,C15,C19,C22,C25,C27,C33,C36,C37,C40,C53)</f>
        <v>497171.87000000005</v>
      </c>
      <c r="D9" s="12">
        <f>SUM(D10,D13,D15,D19,D22,D25,D27,D33,D36,D37,D40,D53)</f>
        <v>385273.26999999996</v>
      </c>
      <c r="E9" s="12">
        <f>D9/C9*100</f>
        <v>77.492974411444465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339573</v>
      </c>
      <c r="D10" s="12">
        <f>SUM(D11:D12)</f>
        <v>261469.24</v>
      </c>
      <c r="E10" s="12">
        <f>D10/C10*100</f>
        <v>76.999419859647261</v>
      </c>
    </row>
    <row r="11" spans="1:6" x14ac:dyDescent="0.3">
      <c r="A11" s="13">
        <v>10101</v>
      </c>
      <c r="B11" s="13" t="s">
        <v>7</v>
      </c>
      <c r="C11" s="14">
        <v>22518.400000000001</v>
      </c>
      <c r="D11" s="14">
        <v>32289.38</v>
      </c>
      <c r="E11" s="14">
        <f t="shared" ref="E11:E65" si="0">D11/C11*100</f>
        <v>143.39109350575529</v>
      </c>
    </row>
    <row r="12" spans="1:6" x14ac:dyDescent="0.3">
      <c r="A12" s="13">
        <v>10102</v>
      </c>
      <c r="B12" s="13" t="s">
        <v>8</v>
      </c>
      <c r="C12" s="14">
        <v>317054.59999999998</v>
      </c>
      <c r="D12" s="14">
        <v>229179.86</v>
      </c>
      <c r="E12" s="14">
        <f t="shared" si="0"/>
        <v>72.284035620363184</v>
      </c>
    </row>
    <row r="13" spans="1:6" ht="41.4" x14ac:dyDescent="0.3">
      <c r="A13" s="11">
        <v>10300</v>
      </c>
      <c r="B13" s="11" t="s">
        <v>9</v>
      </c>
      <c r="C13" s="12">
        <f>C14</f>
        <v>17489</v>
      </c>
      <c r="D13" s="12">
        <f>D14</f>
        <v>13838.21</v>
      </c>
      <c r="E13" s="12">
        <f t="shared" si="0"/>
        <v>79.125221567842644</v>
      </c>
    </row>
    <row r="14" spans="1:6" ht="41.4" x14ac:dyDescent="0.3">
      <c r="A14" s="13">
        <v>10302</v>
      </c>
      <c r="B14" s="13" t="s">
        <v>10</v>
      </c>
      <c r="C14" s="14">
        <v>17489</v>
      </c>
      <c r="D14" s="14">
        <v>13838.21</v>
      </c>
      <c r="E14" s="14">
        <f t="shared" si="0"/>
        <v>79.125221567842644</v>
      </c>
    </row>
    <row r="15" spans="1:6" x14ac:dyDescent="0.3">
      <c r="A15" s="11">
        <v>10500</v>
      </c>
      <c r="B15" s="11" t="s">
        <v>11</v>
      </c>
      <c r="C15" s="12">
        <f>C16+C17+C18</f>
        <v>25284.7</v>
      </c>
      <c r="D15" s="12">
        <f>D16+D17+D18</f>
        <v>17897.169999999998</v>
      </c>
      <c r="E15" s="12">
        <f t="shared" si="0"/>
        <v>70.78260766392323</v>
      </c>
    </row>
    <row r="16" spans="1:6" ht="27.6" x14ac:dyDescent="0.3">
      <c r="A16" s="13">
        <v>10502</v>
      </c>
      <c r="B16" s="13" t="s">
        <v>12</v>
      </c>
      <c r="C16" s="14">
        <v>21449</v>
      </c>
      <c r="D16" s="14">
        <v>15685.89</v>
      </c>
      <c r="E16" s="14">
        <f t="shared" si="0"/>
        <v>73.131101683062155</v>
      </c>
    </row>
    <row r="17" spans="1:5" x14ac:dyDescent="0.3">
      <c r="A17" s="13">
        <v>10503</v>
      </c>
      <c r="B17" s="13" t="s">
        <v>13</v>
      </c>
      <c r="C17" s="14">
        <v>63.5</v>
      </c>
      <c r="D17" s="14">
        <v>90.5</v>
      </c>
      <c r="E17" s="14">
        <f t="shared" si="0"/>
        <v>142.51968503937007</v>
      </c>
    </row>
    <row r="18" spans="1:5" ht="27.6" x14ac:dyDescent="0.3">
      <c r="A18" s="13">
        <v>10504</v>
      </c>
      <c r="B18" s="13" t="s">
        <v>14</v>
      </c>
      <c r="C18" s="14">
        <v>3772.2</v>
      </c>
      <c r="D18" s="14">
        <v>2120.7800000000002</v>
      </c>
      <c r="E18" s="14">
        <f t="shared" si="0"/>
        <v>56.221303218281115</v>
      </c>
    </row>
    <row r="19" spans="1:5" x14ac:dyDescent="0.3">
      <c r="A19" s="11">
        <v>10600</v>
      </c>
      <c r="B19" s="11" t="s">
        <v>15</v>
      </c>
      <c r="C19" s="12">
        <f>C20+C21</f>
        <v>40521</v>
      </c>
      <c r="D19" s="12">
        <f>D20+D21</f>
        <v>20565.669999999998</v>
      </c>
      <c r="E19" s="12">
        <f t="shared" si="0"/>
        <v>50.753115668418836</v>
      </c>
    </row>
    <row r="20" spans="1:5" x14ac:dyDescent="0.3">
      <c r="A20" s="13">
        <v>10601</v>
      </c>
      <c r="B20" s="13" t="s">
        <v>16</v>
      </c>
      <c r="C20" s="14">
        <v>13461.9</v>
      </c>
      <c r="D20" s="14">
        <v>3314.64</v>
      </c>
      <c r="E20" s="14">
        <f t="shared" si="0"/>
        <v>24.622378713257415</v>
      </c>
    </row>
    <row r="21" spans="1:5" x14ac:dyDescent="0.3">
      <c r="A21" s="13">
        <v>10606</v>
      </c>
      <c r="B21" s="13" t="s">
        <v>17</v>
      </c>
      <c r="C21" s="14">
        <v>27059.1</v>
      </c>
      <c r="D21" s="14">
        <v>17251.03</v>
      </c>
      <c r="E21" s="14">
        <f t="shared" si="0"/>
        <v>63.75315513080627</v>
      </c>
    </row>
    <row r="22" spans="1:5" x14ac:dyDescent="0.3">
      <c r="A22" s="11">
        <v>10800</v>
      </c>
      <c r="B22" s="11" t="s">
        <v>18</v>
      </c>
      <c r="C22" s="12">
        <f>C23+C24</f>
        <v>6441.7</v>
      </c>
      <c r="D22" s="12">
        <f>D23+D24</f>
        <v>6644.83</v>
      </c>
      <c r="E22" s="12">
        <f t="shared" si="0"/>
        <v>103.15336013785182</v>
      </c>
    </row>
    <row r="23" spans="1:5" ht="41.4" x14ac:dyDescent="0.3">
      <c r="A23" s="13">
        <v>10803</v>
      </c>
      <c r="B23" s="13" t="s">
        <v>19</v>
      </c>
      <c r="C23" s="14">
        <v>6150.7</v>
      </c>
      <c r="D23" s="14">
        <v>6450.43</v>
      </c>
      <c r="E23" s="14">
        <f t="shared" si="0"/>
        <v>104.87310387435578</v>
      </c>
    </row>
    <row r="24" spans="1:5" ht="41.4" x14ac:dyDescent="0.3">
      <c r="A24" s="13">
        <v>10807</v>
      </c>
      <c r="B24" s="13" t="s">
        <v>20</v>
      </c>
      <c r="C24" s="14">
        <v>291</v>
      </c>
      <c r="D24" s="14">
        <v>194.4</v>
      </c>
      <c r="E24" s="14">
        <f t="shared" si="0"/>
        <v>66.80412371134021</v>
      </c>
    </row>
    <row r="25" spans="1:5" ht="41.4" x14ac:dyDescent="0.3">
      <c r="A25" s="11">
        <v>10900</v>
      </c>
      <c r="B25" s="11" t="s">
        <v>140</v>
      </c>
      <c r="C25" s="12">
        <f>C26</f>
        <v>0</v>
      </c>
      <c r="D25" s="12">
        <f>D26</f>
        <v>2.76</v>
      </c>
      <c r="E25" s="12" t="s">
        <v>135</v>
      </c>
    </row>
    <row r="26" spans="1:5" x14ac:dyDescent="0.3">
      <c r="A26" s="13">
        <v>10904</v>
      </c>
      <c r="B26" s="13" t="s">
        <v>141</v>
      </c>
      <c r="C26" s="14"/>
      <c r="D26" s="14">
        <v>2.76</v>
      </c>
      <c r="E26" s="12" t="s">
        <v>135</v>
      </c>
    </row>
    <row r="27" spans="1:5" ht="55.2" x14ac:dyDescent="0.3">
      <c r="A27" s="11">
        <v>11100</v>
      </c>
      <c r="B27" s="15" t="s">
        <v>21</v>
      </c>
      <c r="C27" s="12">
        <f>C29+C30+C31+C32+C28</f>
        <v>34849.700000000004</v>
      </c>
      <c r="D27" s="12">
        <f>D29+D30+D31+D32+D28</f>
        <v>29950.99</v>
      </c>
      <c r="E27" s="12">
        <f t="shared" si="0"/>
        <v>85.943322324151993</v>
      </c>
    </row>
    <row r="28" spans="1:5" ht="82.8" x14ac:dyDescent="0.3">
      <c r="A28" s="13">
        <v>11101</v>
      </c>
      <c r="B28" s="33" t="s">
        <v>143</v>
      </c>
      <c r="C28" s="14"/>
      <c r="D28" s="14">
        <v>3.02</v>
      </c>
      <c r="E28" s="12" t="s">
        <v>135</v>
      </c>
    </row>
    <row r="29" spans="1:5" ht="96.6" x14ac:dyDescent="0.3">
      <c r="A29" s="13">
        <v>11105</v>
      </c>
      <c r="B29" s="13" t="s">
        <v>22</v>
      </c>
      <c r="C29" s="14">
        <v>30840.5</v>
      </c>
      <c r="D29" s="14">
        <v>26330.62</v>
      </c>
      <c r="E29" s="14">
        <f t="shared" si="0"/>
        <v>85.376761077155038</v>
      </c>
    </row>
    <row r="30" spans="1:5" ht="27.6" x14ac:dyDescent="0.3">
      <c r="A30" s="6">
        <v>11107</v>
      </c>
      <c r="B30" s="13" t="s">
        <v>23</v>
      </c>
      <c r="C30" s="14">
        <v>226.9</v>
      </c>
      <c r="D30" s="14">
        <v>226.15</v>
      </c>
      <c r="E30" s="14">
        <f t="shared" si="0"/>
        <v>99.669457910974003</v>
      </c>
    </row>
    <row r="31" spans="1:5" ht="110.4" x14ac:dyDescent="0.3">
      <c r="A31" s="6">
        <v>11108</v>
      </c>
      <c r="B31" s="13" t="s">
        <v>24</v>
      </c>
      <c r="C31" s="14">
        <v>2482.3000000000002</v>
      </c>
      <c r="D31" s="14">
        <v>2713.79</v>
      </c>
      <c r="E31" s="14">
        <f t="shared" si="0"/>
        <v>109.32562542803043</v>
      </c>
    </row>
    <row r="32" spans="1:5" ht="82.8" x14ac:dyDescent="0.3">
      <c r="A32" s="6">
        <v>11109</v>
      </c>
      <c r="B32" s="13" t="s">
        <v>25</v>
      </c>
      <c r="C32" s="14">
        <v>1300</v>
      </c>
      <c r="D32" s="14">
        <v>677.41</v>
      </c>
      <c r="E32" s="14">
        <f t="shared" si="0"/>
        <v>52.10846153846154</v>
      </c>
    </row>
    <row r="33" spans="1:5" ht="27.6" x14ac:dyDescent="0.3">
      <c r="A33" s="16">
        <v>11200</v>
      </c>
      <c r="B33" s="11" t="s">
        <v>26</v>
      </c>
      <c r="C33" s="12">
        <f>C34+C35</f>
        <v>6977.1</v>
      </c>
      <c r="D33" s="12">
        <f>D34+D35</f>
        <v>8413.0300000000007</v>
      </c>
      <c r="E33" s="12">
        <f t="shared" si="0"/>
        <v>120.5806137220335</v>
      </c>
    </row>
    <row r="34" spans="1:5" ht="27.6" x14ac:dyDescent="0.3">
      <c r="A34" s="6">
        <v>11201</v>
      </c>
      <c r="B34" s="13" t="s">
        <v>27</v>
      </c>
      <c r="C34" s="14">
        <v>6965</v>
      </c>
      <c r="D34" s="14">
        <v>8403</v>
      </c>
      <c r="E34" s="14">
        <f t="shared" si="0"/>
        <v>120.64608758076093</v>
      </c>
    </row>
    <row r="35" spans="1:5" x14ac:dyDescent="0.3">
      <c r="A35" s="6">
        <v>11204</v>
      </c>
      <c r="B35" s="13" t="s">
        <v>130</v>
      </c>
      <c r="C35" s="14">
        <v>12.1</v>
      </c>
      <c r="D35" s="14">
        <v>10.029999999999999</v>
      </c>
      <c r="E35" s="14">
        <f t="shared" si="0"/>
        <v>82.892561983471069</v>
      </c>
    </row>
    <row r="36" spans="1:5" ht="27.6" x14ac:dyDescent="0.3">
      <c r="A36" s="16">
        <v>11300</v>
      </c>
      <c r="B36" s="11" t="s">
        <v>28</v>
      </c>
      <c r="C36" s="12">
        <v>1400.27</v>
      </c>
      <c r="D36" s="12">
        <v>2941.72</v>
      </c>
      <c r="E36" s="12">
        <f t="shared" si="0"/>
        <v>210.08234126275647</v>
      </c>
    </row>
    <row r="37" spans="1:5" ht="27.6" x14ac:dyDescent="0.3">
      <c r="A37" s="16">
        <v>11400</v>
      </c>
      <c r="B37" s="11" t="s">
        <v>29</v>
      </c>
      <c r="C37" s="12">
        <f>C38+C39</f>
        <v>20013.900000000001</v>
      </c>
      <c r="D37" s="12">
        <f>D38+D39</f>
        <v>18181.920000000002</v>
      </c>
      <c r="E37" s="12">
        <f t="shared" si="0"/>
        <v>90.846461709112162</v>
      </c>
    </row>
    <row r="38" spans="1:5" x14ac:dyDescent="0.3">
      <c r="A38" s="6">
        <v>11401</v>
      </c>
      <c r="B38" s="13" t="s">
        <v>30</v>
      </c>
      <c r="C38" s="14">
        <v>18000</v>
      </c>
      <c r="D38" s="14">
        <v>15831.86</v>
      </c>
      <c r="E38" s="14">
        <f t="shared" si="0"/>
        <v>87.954777777777778</v>
      </c>
    </row>
    <row r="39" spans="1:5" ht="82.8" x14ac:dyDescent="0.3">
      <c r="A39" s="6">
        <v>11402</v>
      </c>
      <c r="B39" s="13" t="s">
        <v>31</v>
      </c>
      <c r="C39" s="14">
        <v>2013.9</v>
      </c>
      <c r="D39" s="14">
        <v>2350.06</v>
      </c>
      <c r="E39" s="14">
        <f t="shared" si="0"/>
        <v>116.69199066487907</v>
      </c>
    </row>
    <row r="40" spans="1:5" ht="27.6" x14ac:dyDescent="0.3">
      <c r="A40" s="16">
        <v>11600</v>
      </c>
      <c r="B40" s="11" t="s">
        <v>32</v>
      </c>
      <c r="C40" s="12">
        <f>C41+C42+C44+C45+C46+C47+C48+C49+C50+C51+C52</f>
        <v>4511.3</v>
      </c>
      <c r="D40" s="12">
        <f>D41+D42+D43+D44+D45+D46+D47+D48+D49+D50+D51+D52</f>
        <v>5328.87</v>
      </c>
      <c r="E40" s="12">
        <f t="shared" si="0"/>
        <v>118.12271407354864</v>
      </c>
    </row>
    <row r="41" spans="1:5" ht="69" x14ac:dyDescent="0.3">
      <c r="A41" s="6">
        <v>11603</v>
      </c>
      <c r="B41" s="13" t="s">
        <v>33</v>
      </c>
      <c r="C41" s="14">
        <v>0</v>
      </c>
      <c r="D41" s="14">
        <v>6.84</v>
      </c>
      <c r="E41" s="12" t="s">
        <v>135</v>
      </c>
    </row>
    <row r="42" spans="1:5" ht="69" x14ac:dyDescent="0.3">
      <c r="A42" s="6">
        <v>11608</v>
      </c>
      <c r="B42" s="13" t="s">
        <v>34</v>
      </c>
      <c r="C42" s="14">
        <v>130</v>
      </c>
      <c r="D42" s="14">
        <v>220.3</v>
      </c>
      <c r="E42" s="14">
        <f t="shared" si="0"/>
        <v>169.46153846153845</v>
      </c>
    </row>
    <row r="43" spans="1:5" ht="27.6" x14ac:dyDescent="0.3">
      <c r="A43" s="6">
        <v>11618</v>
      </c>
      <c r="B43" s="13" t="s">
        <v>136</v>
      </c>
      <c r="C43" s="14">
        <v>0</v>
      </c>
      <c r="D43" s="14">
        <v>0</v>
      </c>
      <c r="E43" s="12" t="s">
        <v>135</v>
      </c>
    </row>
    <row r="44" spans="1:5" ht="27.6" x14ac:dyDescent="0.3">
      <c r="A44" s="6">
        <v>11625</v>
      </c>
      <c r="B44" s="13" t="s">
        <v>35</v>
      </c>
      <c r="C44" s="14">
        <v>30</v>
      </c>
      <c r="D44" s="14">
        <v>26.3</v>
      </c>
      <c r="E44" s="14">
        <f t="shared" si="0"/>
        <v>87.666666666666671</v>
      </c>
    </row>
    <row r="45" spans="1:5" ht="69" x14ac:dyDescent="0.3">
      <c r="A45" s="6">
        <v>11628</v>
      </c>
      <c r="B45" s="13" t="s">
        <v>36</v>
      </c>
      <c r="C45" s="14">
        <v>300</v>
      </c>
      <c r="D45" s="14">
        <v>266.08</v>
      </c>
      <c r="E45" s="14">
        <f t="shared" si="0"/>
        <v>88.693333333333328</v>
      </c>
    </row>
    <row r="46" spans="1:5" ht="27.6" x14ac:dyDescent="0.3">
      <c r="A46" s="6">
        <v>11630</v>
      </c>
      <c r="B46" s="13" t="s">
        <v>37</v>
      </c>
      <c r="C46" s="14">
        <v>203</v>
      </c>
      <c r="D46" s="14">
        <v>301.29000000000002</v>
      </c>
      <c r="E46" s="14">
        <f t="shared" si="0"/>
        <v>148.41871921182269</v>
      </c>
    </row>
    <row r="47" spans="1:5" ht="55.2" x14ac:dyDescent="0.3">
      <c r="A47" s="6">
        <v>11632</v>
      </c>
      <c r="B47" s="13" t="s">
        <v>38</v>
      </c>
      <c r="C47" s="14">
        <v>0</v>
      </c>
      <c r="D47" s="14">
        <v>0</v>
      </c>
      <c r="E47" s="12" t="s">
        <v>135</v>
      </c>
    </row>
    <row r="48" spans="1:5" ht="69" x14ac:dyDescent="0.3">
      <c r="A48" s="6">
        <v>11633</v>
      </c>
      <c r="B48" s="13" t="s">
        <v>39</v>
      </c>
      <c r="C48" s="14">
        <v>290</v>
      </c>
      <c r="D48" s="14">
        <v>113.68</v>
      </c>
      <c r="E48" s="14">
        <f t="shared" si="0"/>
        <v>39.200000000000003</v>
      </c>
    </row>
    <row r="49" spans="1:5" ht="82.8" x14ac:dyDescent="0.3">
      <c r="A49" s="6">
        <v>11637</v>
      </c>
      <c r="B49" s="13" t="s">
        <v>40</v>
      </c>
      <c r="C49" s="14">
        <v>62</v>
      </c>
      <c r="D49" s="14">
        <v>31.39</v>
      </c>
      <c r="E49" s="14">
        <f t="shared" si="0"/>
        <v>50.62903225806452</v>
      </c>
    </row>
    <row r="50" spans="1:5" ht="82.8" x14ac:dyDescent="0.3">
      <c r="A50" s="6">
        <v>11643</v>
      </c>
      <c r="B50" s="13" t="s">
        <v>41</v>
      </c>
      <c r="C50" s="14">
        <v>870</v>
      </c>
      <c r="D50" s="14">
        <v>371.16</v>
      </c>
      <c r="E50" s="14">
        <f t="shared" si="0"/>
        <v>42.66206896551725</v>
      </c>
    </row>
    <row r="51" spans="1:5" ht="55.2" x14ac:dyDescent="0.3">
      <c r="A51" s="6">
        <v>11651</v>
      </c>
      <c r="B51" s="13" t="s">
        <v>42</v>
      </c>
      <c r="C51" s="14">
        <v>0</v>
      </c>
      <c r="D51" s="14">
        <v>77.12</v>
      </c>
      <c r="E51" s="14" t="s">
        <v>135</v>
      </c>
    </row>
    <row r="52" spans="1:5" ht="41.4" x14ac:dyDescent="0.3">
      <c r="A52" s="6">
        <v>11690</v>
      </c>
      <c r="B52" s="13" t="s">
        <v>43</v>
      </c>
      <c r="C52" s="14">
        <v>2626.3</v>
      </c>
      <c r="D52" s="14">
        <v>3914.71</v>
      </c>
      <c r="E52" s="14">
        <f t="shared" si="0"/>
        <v>149.05799032859917</v>
      </c>
    </row>
    <row r="53" spans="1:5" x14ac:dyDescent="0.3">
      <c r="A53" s="16">
        <v>11700</v>
      </c>
      <c r="B53" s="11" t="s">
        <v>44</v>
      </c>
      <c r="C53" s="12">
        <f>C54+C55</f>
        <v>110.2</v>
      </c>
      <c r="D53" s="12">
        <f>D54+D55</f>
        <v>38.86</v>
      </c>
      <c r="E53" s="12">
        <f t="shared" si="0"/>
        <v>35.263157894736842</v>
      </c>
    </row>
    <row r="54" spans="1:5" x14ac:dyDescent="0.3">
      <c r="A54" s="6">
        <v>11701</v>
      </c>
      <c r="B54" s="13" t="s">
        <v>45</v>
      </c>
      <c r="C54" s="14">
        <v>0</v>
      </c>
      <c r="D54" s="14">
        <v>32.69</v>
      </c>
      <c r="E54" s="12" t="s">
        <v>135</v>
      </c>
    </row>
    <row r="55" spans="1:5" x14ac:dyDescent="0.3">
      <c r="A55" s="6">
        <v>11705</v>
      </c>
      <c r="B55" s="13" t="s">
        <v>44</v>
      </c>
      <c r="C55" s="14">
        <v>110.2</v>
      </c>
      <c r="D55" s="14">
        <v>6.17</v>
      </c>
      <c r="E55" s="14">
        <f t="shared" si="0"/>
        <v>5.5989110707803995</v>
      </c>
    </row>
    <row r="56" spans="1:5" x14ac:dyDescent="0.3">
      <c r="A56" s="16">
        <v>20000</v>
      </c>
      <c r="B56" s="11" t="s">
        <v>46</v>
      </c>
      <c r="C56" s="12">
        <f>C57+C62+C64+C63</f>
        <v>1897370.86</v>
      </c>
      <c r="D56" s="12">
        <f>D57+D62+D64+D63</f>
        <v>1339536.2699999998</v>
      </c>
      <c r="E56" s="12">
        <f t="shared" si="0"/>
        <v>70.599601703591034</v>
      </c>
    </row>
    <row r="57" spans="1:5" ht="27.6" x14ac:dyDescent="0.3">
      <c r="A57" s="6">
        <v>20200</v>
      </c>
      <c r="B57" s="13" t="s">
        <v>47</v>
      </c>
      <c r="C57" s="14">
        <f>C58+C59+C60+C61</f>
        <v>1896625.57</v>
      </c>
      <c r="D57" s="14">
        <f>D58+D59+D60+D61</f>
        <v>1340662.7599999998</v>
      </c>
      <c r="E57" s="14">
        <f t="shared" si="0"/>
        <v>70.686738658701074</v>
      </c>
    </row>
    <row r="58" spans="1:5" ht="27.6" x14ac:dyDescent="0.3">
      <c r="A58" s="6">
        <v>20210</v>
      </c>
      <c r="B58" s="13" t="s">
        <v>48</v>
      </c>
      <c r="C58" s="14">
        <v>666557.69999999995</v>
      </c>
      <c r="D58" s="14">
        <v>533340.69999999995</v>
      </c>
      <c r="E58" s="14">
        <f t="shared" si="0"/>
        <v>80.014183318263363</v>
      </c>
    </row>
    <row r="59" spans="1:5" ht="41.4" x14ac:dyDescent="0.3">
      <c r="A59" s="6">
        <v>20220</v>
      </c>
      <c r="B59" s="13" t="s">
        <v>49</v>
      </c>
      <c r="C59" s="14">
        <v>350667.34</v>
      </c>
      <c r="D59" s="14">
        <v>168541.97</v>
      </c>
      <c r="E59" s="14">
        <f t="shared" si="0"/>
        <v>48.063207140990087</v>
      </c>
    </row>
    <row r="60" spans="1:5" ht="27.6" x14ac:dyDescent="0.3">
      <c r="A60" s="6">
        <v>20230</v>
      </c>
      <c r="B60" s="13" t="s">
        <v>50</v>
      </c>
      <c r="C60" s="14">
        <v>879400.53</v>
      </c>
      <c r="D60" s="14">
        <v>638780.09</v>
      </c>
      <c r="E60" s="14">
        <f t="shared" si="0"/>
        <v>72.638128839881404</v>
      </c>
    </row>
    <row r="61" spans="1:5" x14ac:dyDescent="0.3">
      <c r="A61" s="6">
        <v>20240</v>
      </c>
      <c r="B61" s="13" t="s">
        <v>51</v>
      </c>
      <c r="C61" s="14">
        <v>0</v>
      </c>
      <c r="D61" s="14">
        <v>0</v>
      </c>
      <c r="E61" s="12" t="s">
        <v>135</v>
      </c>
    </row>
    <row r="62" spans="1:5" x14ac:dyDescent="0.3">
      <c r="A62" s="6">
        <v>20700</v>
      </c>
      <c r="B62" s="13" t="s">
        <v>52</v>
      </c>
      <c r="C62" s="14">
        <v>2105.04</v>
      </c>
      <c r="D62" s="14">
        <v>1976.3</v>
      </c>
      <c r="E62" s="12" t="s">
        <v>135</v>
      </c>
    </row>
    <row r="63" spans="1:5" ht="82.8" x14ac:dyDescent="0.3">
      <c r="A63" s="6">
        <v>21800</v>
      </c>
      <c r="B63" s="13" t="s">
        <v>142</v>
      </c>
      <c r="C63" s="14"/>
      <c r="D63" s="14">
        <v>6</v>
      </c>
      <c r="E63" s="12" t="s">
        <v>135</v>
      </c>
    </row>
    <row r="64" spans="1:5" ht="41.4" x14ac:dyDescent="0.3">
      <c r="A64" s="6">
        <v>21900</v>
      </c>
      <c r="B64" s="13" t="s">
        <v>53</v>
      </c>
      <c r="C64" s="14">
        <v>-1359.75</v>
      </c>
      <c r="D64" s="14">
        <v>-3108.79</v>
      </c>
      <c r="E64" s="12"/>
    </row>
    <row r="65" spans="1:5" x14ac:dyDescent="0.3">
      <c r="A65" s="6"/>
      <c r="B65" s="17" t="s">
        <v>54</v>
      </c>
      <c r="C65" s="12">
        <f>C9+C56</f>
        <v>2394542.73</v>
      </c>
      <c r="D65" s="12">
        <f>D9+D56</f>
        <v>1724809.5399999998</v>
      </c>
      <c r="E65" s="12">
        <f t="shared" si="0"/>
        <v>72.030852420829419</v>
      </c>
    </row>
    <row r="66" spans="1:5" x14ac:dyDescent="0.3">
      <c r="A66" s="10"/>
      <c r="B66" s="8" t="s">
        <v>55</v>
      </c>
      <c r="C66" s="18"/>
      <c r="D66" s="18"/>
      <c r="E66" s="18"/>
    </row>
    <row r="67" spans="1:5" ht="15.6" x14ac:dyDescent="0.3">
      <c r="A67" s="19" t="s">
        <v>98</v>
      </c>
      <c r="B67" s="20" t="s">
        <v>126</v>
      </c>
      <c r="C67" s="21">
        <f>C68+C69+C70+C72+C73+C74+C75+C71</f>
        <v>138461.61000000002</v>
      </c>
      <c r="D67" s="21">
        <f>D68+D69+D70+D72+D73+D74+D75+D71</f>
        <v>87329.110000000015</v>
      </c>
      <c r="E67" s="22">
        <f>ROUND(D67/C67*100,2)</f>
        <v>63.07</v>
      </c>
    </row>
    <row r="68" spans="1:5" ht="41.4" x14ac:dyDescent="0.3">
      <c r="A68" s="23" t="s">
        <v>99</v>
      </c>
      <c r="B68" s="13" t="s">
        <v>56</v>
      </c>
      <c r="C68" s="24">
        <v>1702.05</v>
      </c>
      <c r="D68" s="25">
        <v>1167.58</v>
      </c>
      <c r="E68" s="26">
        <f t="shared" ref="E68:E108" si="1">ROUND(D68/C68*100,2)</f>
        <v>68.599999999999994</v>
      </c>
    </row>
    <row r="69" spans="1:5" ht="55.2" x14ac:dyDescent="0.3">
      <c r="A69" s="23" t="s">
        <v>100</v>
      </c>
      <c r="B69" s="13" t="s">
        <v>57</v>
      </c>
      <c r="C69" s="24">
        <v>6395.39</v>
      </c>
      <c r="D69" s="25">
        <v>5023.16</v>
      </c>
      <c r="E69" s="26">
        <f t="shared" si="1"/>
        <v>78.540000000000006</v>
      </c>
    </row>
    <row r="70" spans="1:5" ht="55.2" x14ac:dyDescent="0.3">
      <c r="A70" s="23" t="s">
        <v>127</v>
      </c>
      <c r="B70" s="13" t="s">
        <v>58</v>
      </c>
      <c r="C70" s="24">
        <v>54575.33</v>
      </c>
      <c r="D70" s="25">
        <v>34230.160000000003</v>
      </c>
      <c r="E70" s="26">
        <f t="shared" si="1"/>
        <v>62.72</v>
      </c>
    </row>
    <row r="71" spans="1:5" ht="15.6" x14ac:dyDescent="0.3">
      <c r="A71" s="23" t="s">
        <v>139</v>
      </c>
      <c r="B71" s="13" t="s">
        <v>138</v>
      </c>
      <c r="C71" s="24">
        <v>93.6</v>
      </c>
      <c r="D71" s="25">
        <v>93.6</v>
      </c>
      <c r="E71" s="26">
        <f t="shared" si="1"/>
        <v>100</v>
      </c>
    </row>
    <row r="72" spans="1:5" ht="41.4" x14ac:dyDescent="0.3">
      <c r="A72" s="23" t="s">
        <v>101</v>
      </c>
      <c r="B72" s="27" t="s">
        <v>59</v>
      </c>
      <c r="C72" s="24">
        <v>14258.02</v>
      </c>
      <c r="D72" s="25">
        <v>9101.93</v>
      </c>
      <c r="E72" s="26">
        <f>ROUND(D72/C72*100,2)</f>
        <v>63.84</v>
      </c>
    </row>
    <row r="73" spans="1:5" ht="27.6" x14ac:dyDescent="0.3">
      <c r="A73" s="23" t="s">
        <v>132</v>
      </c>
      <c r="B73" s="28" t="s">
        <v>131</v>
      </c>
      <c r="C73" s="24">
        <v>9100</v>
      </c>
      <c r="D73" s="25">
        <v>6267.21</v>
      </c>
      <c r="E73" s="26">
        <f>ROUND(D73/C73*100,2)</f>
        <v>68.87</v>
      </c>
    </row>
    <row r="74" spans="1:5" ht="15.6" x14ac:dyDescent="0.3">
      <c r="A74" s="23" t="s">
        <v>102</v>
      </c>
      <c r="B74" s="13" t="s">
        <v>60</v>
      </c>
      <c r="C74" s="24">
        <v>950</v>
      </c>
      <c r="D74" s="25">
        <v>0</v>
      </c>
      <c r="E74" s="26">
        <v>0</v>
      </c>
    </row>
    <row r="75" spans="1:5" ht="15.6" x14ac:dyDescent="0.3">
      <c r="A75" s="23" t="s">
        <v>103</v>
      </c>
      <c r="B75" s="13" t="s">
        <v>61</v>
      </c>
      <c r="C75" s="24">
        <v>51387.22</v>
      </c>
      <c r="D75" s="25">
        <v>31445.47</v>
      </c>
      <c r="E75" s="26">
        <f t="shared" si="1"/>
        <v>61.19</v>
      </c>
    </row>
    <row r="76" spans="1:5" ht="27.6" x14ac:dyDescent="0.3">
      <c r="A76" s="19" t="s">
        <v>104</v>
      </c>
      <c r="B76" s="11" t="s">
        <v>62</v>
      </c>
      <c r="C76" s="21">
        <f>C77</f>
        <v>18383.63</v>
      </c>
      <c r="D76" s="21">
        <f>D77</f>
        <v>12692.07</v>
      </c>
      <c r="E76" s="22">
        <f t="shared" si="1"/>
        <v>69.040000000000006</v>
      </c>
    </row>
    <row r="77" spans="1:5" ht="41.4" x14ac:dyDescent="0.3">
      <c r="A77" s="23" t="s">
        <v>105</v>
      </c>
      <c r="B77" s="13" t="s">
        <v>63</v>
      </c>
      <c r="C77" s="24">
        <v>18383.63</v>
      </c>
      <c r="D77" s="25">
        <v>12692.07</v>
      </c>
      <c r="E77" s="26">
        <f t="shared" si="1"/>
        <v>69.040000000000006</v>
      </c>
    </row>
    <row r="78" spans="1:5" x14ac:dyDescent="0.3">
      <c r="A78" s="19" t="s">
        <v>106</v>
      </c>
      <c r="B78" s="11" t="s">
        <v>64</v>
      </c>
      <c r="C78" s="22">
        <f>SUM(C79:C82)</f>
        <v>278037.71000000002</v>
      </c>
      <c r="D78" s="22">
        <f>SUM(D79:D82)</f>
        <v>192160.46</v>
      </c>
      <c r="E78" s="22">
        <f t="shared" si="1"/>
        <v>69.11</v>
      </c>
    </row>
    <row r="79" spans="1:5" ht="15.6" x14ac:dyDescent="0.3">
      <c r="A79" s="23" t="s">
        <v>107</v>
      </c>
      <c r="B79" s="13" t="s">
        <v>65</v>
      </c>
      <c r="C79" s="24">
        <v>6648.21</v>
      </c>
      <c r="D79" s="25">
        <v>4835.1099999999997</v>
      </c>
      <c r="E79" s="26">
        <f t="shared" si="1"/>
        <v>72.73</v>
      </c>
    </row>
    <row r="80" spans="1:5" ht="15.6" x14ac:dyDescent="0.3">
      <c r="A80" s="23" t="s">
        <v>108</v>
      </c>
      <c r="B80" s="13" t="s">
        <v>66</v>
      </c>
      <c r="C80" s="24">
        <v>82586</v>
      </c>
      <c r="D80" s="25">
        <v>61235.12</v>
      </c>
      <c r="E80" s="26">
        <f t="shared" si="1"/>
        <v>74.150000000000006</v>
      </c>
    </row>
    <row r="81" spans="1:5" ht="15.6" x14ac:dyDescent="0.3">
      <c r="A81" s="23" t="s">
        <v>109</v>
      </c>
      <c r="B81" s="13" t="s">
        <v>67</v>
      </c>
      <c r="C81" s="24">
        <v>177443.62</v>
      </c>
      <c r="D81" s="25">
        <v>120519.65</v>
      </c>
      <c r="E81" s="26">
        <f t="shared" si="1"/>
        <v>67.92</v>
      </c>
    </row>
    <row r="82" spans="1:5" ht="27.6" x14ac:dyDescent="0.3">
      <c r="A82" s="23" t="s">
        <v>110</v>
      </c>
      <c r="B82" s="13" t="s">
        <v>68</v>
      </c>
      <c r="C82" s="24">
        <v>11359.88</v>
      </c>
      <c r="D82" s="25">
        <v>5570.58</v>
      </c>
      <c r="E82" s="26">
        <f t="shared" si="1"/>
        <v>49.04</v>
      </c>
    </row>
    <row r="83" spans="1:5" ht="27.6" x14ac:dyDescent="0.3">
      <c r="A83" s="19" t="s">
        <v>111</v>
      </c>
      <c r="B83" s="11" t="s">
        <v>69</v>
      </c>
      <c r="C83" s="22">
        <f>SUM(C84:C87)</f>
        <v>188307.28000000003</v>
      </c>
      <c r="D83" s="22">
        <f>SUM(D84:D87)</f>
        <v>97723.27</v>
      </c>
      <c r="E83" s="22">
        <f t="shared" si="1"/>
        <v>51.9</v>
      </c>
    </row>
    <row r="84" spans="1:5" ht="15.6" x14ac:dyDescent="0.3">
      <c r="A84" s="23" t="s">
        <v>112</v>
      </c>
      <c r="B84" s="13" t="s">
        <v>70</v>
      </c>
      <c r="C84" s="24">
        <v>17977.71</v>
      </c>
      <c r="D84" s="25">
        <v>10315.52</v>
      </c>
      <c r="E84" s="26">
        <f t="shared" si="1"/>
        <v>57.38</v>
      </c>
    </row>
    <row r="85" spans="1:5" ht="15.6" x14ac:dyDescent="0.3">
      <c r="A85" s="23" t="s">
        <v>113</v>
      </c>
      <c r="B85" s="13" t="s">
        <v>71</v>
      </c>
      <c r="C85" s="24">
        <v>25484.48</v>
      </c>
      <c r="D85" s="25">
        <v>8672.92</v>
      </c>
      <c r="E85" s="26">
        <f t="shared" si="1"/>
        <v>34.03</v>
      </c>
    </row>
    <row r="86" spans="1:5" ht="15.6" x14ac:dyDescent="0.3">
      <c r="A86" s="23" t="s">
        <v>114</v>
      </c>
      <c r="B86" s="13" t="s">
        <v>72</v>
      </c>
      <c r="C86" s="24">
        <v>107707.33</v>
      </c>
      <c r="D86" s="25">
        <v>52644.36</v>
      </c>
      <c r="E86" s="26">
        <f t="shared" si="1"/>
        <v>48.88</v>
      </c>
    </row>
    <row r="87" spans="1:5" ht="27.6" x14ac:dyDescent="0.3">
      <c r="A87" s="23" t="s">
        <v>115</v>
      </c>
      <c r="B87" s="13" t="s">
        <v>73</v>
      </c>
      <c r="C87" s="24">
        <v>37137.760000000002</v>
      </c>
      <c r="D87" s="25">
        <v>26090.47</v>
      </c>
      <c r="E87" s="26">
        <f t="shared" si="1"/>
        <v>70.25</v>
      </c>
    </row>
    <row r="88" spans="1:5" x14ac:dyDescent="0.3">
      <c r="A88" s="19" t="s">
        <v>116</v>
      </c>
      <c r="B88" s="11" t="s">
        <v>74</v>
      </c>
      <c r="C88" s="22">
        <f>SUM(C89)</f>
        <v>4707.68</v>
      </c>
      <c r="D88" s="22">
        <f>SUM(D89)</f>
        <v>3136.58</v>
      </c>
      <c r="E88" s="22">
        <f t="shared" si="1"/>
        <v>66.63</v>
      </c>
    </row>
    <row r="89" spans="1:5" ht="27.6" x14ac:dyDescent="0.3">
      <c r="A89" s="23" t="s">
        <v>117</v>
      </c>
      <c r="B89" s="13" t="s">
        <v>75</v>
      </c>
      <c r="C89" s="24">
        <v>4707.68</v>
      </c>
      <c r="D89" s="25">
        <v>3136.58</v>
      </c>
      <c r="E89" s="26">
        <f t="shared" si="1"/>
        <v>66.63</v>
      </c>
    </row>
    <row r="90" spans="1:5" x14ac:dyDescent="0.3">
      <c r="A90" s="19" t="s">
        <v>118</v>
      </c>
      <c r="B90" s="11" t="s">
        <v>76</v>
      </c>
      <c r="C90" s="22">
        <f>SUM(C91:C95)</f>
        <v>1339925.98</v>
      </c>
      <c r="D90" s="22">
        <f>SUM(D91:D95)</f>
        <v>966633.42</v>
      </c>
      <c r="E90" s="22">
        <f t="shared" si="1"/>
        <v>72.14</v>
      </c>
    </row>
    <row r="91" spans="1:5" ht="15.6" x14ac:dyDescent="0.3">
      <c r="A91" s="23" t="s">
        <v>119</v>
      </c>
      <c r="B91" s="13" t="s">
        <v>77</v>
      </c>
      <c r="C91" s="24">
        <v>588116.69999999995</v>
      </c>
      <c r="D91" s="25">
        <v>420811.1</v>
      </c>
      <c r="E91" s="26">
        <f t="shared" si="1"/>
        <v>71.55</v>
      </c>
    </row>
    <row r="92" spans="1:5" ht="15.6" x14ac:dyDescent="0.3">
      <c r="A92" s="23" t="s">
        <v>120</v>
      </c>
      <c r="B92" s="13" t="s">
        <v>78</v>
      </c>
      <c r="C92" s="24">
        <v>463143.28</v>
      </c>
      <c r="D92" s="25">
        <v>337643.53</v>
      </c>
      <c r="E92" s="26">
        <f t="shared" si="1"/>
        <v>72.900000000000006</v>
      </c>
    </row>
    <row r="93" spans="1:5" ht="15.6" x14ac:dyDescent="0.3">
      <c r="A93" s="23" t="s">
        <v>133</v>
      </c>
      <c r="B93" s="29" t="s">
        <v>134</v>
      </c>
      <c r="C93" s="24">
        <v>196196.79</v>
      </c>
      <c r="D93" s="25">
        <v>146018.76</v>
      </c>
      <c r="E93" s="26">
        <f t="shared" si="1"/>
        <v>74.42</v>
      </c>
    </row>
    <row r="94" spans="1:5" ht="15.6" x14ac:dyDescent="0.3">
      <c r="A94" s="23" t="s">
        <v>121</v>
      </c>
      <c r="B94" s="13" t="s">
        <v>79</v>
      </c>
      <c r="C94" s="24">
        <v>33540.46</v>
      </c>
      <c r="D94" s="25">
        <v>24998.91</v>
      </c>
      <c r="E94" s="26">
        <f t="shared" si="1"/>
        <v>74.53</v>
      </c>
    </row>
    <row r="95" spans="1:5" ht="15.6" x14ac:dyDescent="0.3">
      <c r="A95" s="23" t="s">
        <v>122</v>
      </c>
      <c r="B95" s="13" t="s">
        <v>80</v>
      </c>
      <c r="C95" s="24">
        <v>58928.75</v>
      </c>
      <c r="D95" s="25">
        <v>37161.120000000003</v>
      </c>
      <c r="E95" s="26">
        <f t="shared" si="1"/>
        <v>63.06</v>
      </c>
    </row>
    <row r="96" spans="1:5" ht="27.6" x14ac:dyDescent="0.3">
      <c r="A96" s="19" t="s">
        <v>123</v>
      </c>
      <c r="B96" s="11" t="s">
        <v>81</v>
      </c>
      <c r="C96" s="22">
        <f>SUM(C97:C98)</f>
        <v>175812.5</v>
      </c>
      <c r="D96" s="22">
        <f>SUM(D97:D98)</f>
        <v>139102.01</v>
      </c>
      <c r="E96" s="22">
        <f t="shared" si="1"/>
        <v>79.12</v>
      </c>
    </row>
    <row r="97" spans="1:5" ht="15.6" x14ac:dyDescent="0.3">
      <c r="A97" s="23" t="s">
        <v>124</v>
      </c>
      <c r="B97" s="13" t="s">
        <v>82</v>
      </c>
      <c r="C97" s="24">
        <v>127167.1</v>
      </c>
      <c r="D97" s="25">
        <v>101672.47</v>
      </c>
      <c r="E97" s="26">
        <f t="shared" si="1"/>
        <v>79.95</v>
      </c>
    </row>
    <row r="98" spans="1:5" ht="27.6" x14ac:dyDescent="0.3">
      <c r="A98" s="23" t="s">
        <v>125</v>
      </c>
      <c r="B98" s="13" t="s">
        <v>83</v>
      </c>
      <c r="C98" s="24">
        <v>48645.4</v>
      </c>
      <c r="D98" s="25">
        <v>37429.54</v>
      </c>
      <c r="E98" s="26">
        <f t="shared" si="1"/>
        <v>76.94</v>
      </c>
    </row>
    <row r="99" spans="1:5" x14ac:dyDescent="0.3">
      <c r="A99" s="16">
        <v>1000</v>
      </c>
      <c r="B99" s="11" t="s">
        <v>84</v>
      </c>
      <c r="C99" s="22">
        <f>SUM(C100:C104)</f>
        <v>130607.08</v>
      </c>
      <c r="D99" s="22">
        <f>SUM(D100:D104)</f>
        <v>89711.48</v>
      </c>
      <c r="E99" s="22">
        <f t="shared" si="1"/>
        <v>68.69</v>
      </c>
    </row>
    <row r="100" spans="1:5" ht="15.6" x14ac:dyDescent="0.3">
      <c r="A100" s="6">
        <v>1001</v>
      </c>
      <c r="B100" s="13" t="s">
        <v>85</v>
      </c>
      <c r="C100" s="24">
        <v>3042.4</v>
      </c>
      <c r="D100" s="25">
        <v>2091.21</v>
      </c>
      <c r="E100" s="26">
        <f t="shared" si="1"/>
        <v>68.739999999999995</v>
      </c>
    </row>
    <row r="101" spans="1:5" ht="15.6" x14ac:dyDescent="0.3">
      <c r="A101" s="6">
        <v>1002</v>
      </c>
      <c r="B101" s="13" t="s">
        <v>86</v>
      </c>
      <c r="C101" s="24">
        <v>54054.53</v>
      </c>
      <c r="D101" s="25">
        <v>39644.339999999997</v>
      </c>
      <c r="E101" s="26">
        <f t="shared" si="1"/>
        <v>73.34</v>
      </c>
    </row>
    <row r="102" spans="1:5" ht="15.6" x14ac:dyDescent="0.3">
      <c r="A102" s="6">
        <v>1003</v>
      </c>
      <c r="B102" s="13" t="s">
        <v>87</v>
      </c>
      <c r="C102" s="24">
        <v>26056.49</v>
      </c>
      <c r="D102" s="25">
        <v>17163.37</v>
      </c>
      <c r="E102" s="26">
        <f t="shared" si="1"/>
        <v>65.87</v>
      </c>
    </row>
    <row r="103" spans="1:5" ht="15.6" x14ac:dyDescent="0.3">
      <c r="A103" s="6">
        <v>1004</v>
      </c>
      <c r="B103" s="13" t="s">
        <v>88</v>
      </c>
      <c r="C103" s="24">
        <v>15211</v>
      </c>
      <c r="D103" s="25">
        <v>9342.01</v>
      </c>
      <c r="E103" s="26">
        <f t="shared" si="1"/>
        <v>61.42</v>
      </c>
    </row>
    <row r="104" spans="1:5" ht="15.6" x14ac:dyDescent="0.3">
      <c r="A104" s="6">
        <v>1006</v>
      </c>
      <c r="B104" s="13" t="s">
        <v>89</v>
      </c>
      <c r="C104" s="24">
        <v>32242.66</v>
      </c>
      <c r="D104" s="25">
        <v>21470.55</v>
      </c>
      <c r="E104" s="26">
        <f t="shared" si="1"/>
        <v>66.59</v>
      </c>
    </row>
    <row r="105" spans="1:5" x14ac:dyDescent="0.3">
      <c r="A105" s="6">
        <v>1100</v>
      </c>
      <c r="B105" s="11" t="s">
        <v>90</v>
      </c>
      <c r="C105" s="22">
        <f>SUM(C106:C108)</f>
        <v>182391.40999999997</v>
      </c>
      <c r="D105" s="22">
        <f>SUM(D106:D108)</f>
        <v>122735.84999999999</v>
      </c>
      <c r="E105" s="22">
        <f t="shared" si="1"/>
        <v>67.290000000000006</v>
      </c>
    </row>
    <row r="106" spans="1:5" ht="15.6" x14ac:dyDescent="0.3">
      <c r="A106" s="6">
        <v>1101</v>
      </c>
      <c r="B106" s="13" t="s">
        <v>91</v>
      </c>
      <c r="C106" s="24">
        <v>126363.95</v>
      </c>
      <c r="D106" s="25">
        <v>82724.67</v>
      </c>
      <c r="E106" s="26">
        <f t="shared" si="1"/>
        <v>65.47</v>
      </c>
    </row>
    <row r="107" spans="1:5" ht="15.6" x14ac:dyDescent="0.3">
      <c r="A107" s="6">
        <v>1102</v>
      </c>
      <c r="B107" s="13" t="s">
        <v>92</v>
      </c>
      <c r="C107" s="24">
        <v>49411.38</v>
      </c>
      <c r="D107" s="25">
        <v>35689.81</v>
      </c>
      <c r="E107" s="26">
        <f t="shared" si="1"/>
        <v>72.23</v>
      </c>
    </row>
    <row r="108" spans="1:5" ht="27.6" x14ac:dyDescent="0.3">
      <c r="A108" s="6">
        <v>1105</v>
      </c>
      <c r="B108" s="13" t="s">
        <v>93</v>
      </c>
      <c r="C108" s="24">
        <v>6616.08</v>
      </c>
      <c r="D108" s="25">
        <v>4321.37</v>
      </c>
      <c r="E108" s="26">
        <f t="shared" si="1"/>
        <v>65.319999999999993</v>
      </c>
    </row>
    <row r="109" spans="1:5" ht="27.6" x14ac:dyDescent="0.3">
      <c r="A109" s="6">
        <v>1300</v>
      </c>
      <c r="B109" s="11" t="s">
        <v>94</v>
      </c>
      <c r="C109" s="22">
        <f>SUM(C110)</f>
        <v>3200</v>
      </c>
      <c r="D109" s="22">
        <f>SUM(D110)</f>
        <v>0</v>
      </c>
      <c r="E109" s="22">
        <f t="shared" ref="E109:E110" si="2">ROUND(D109/C109*100,2)</f>
        <v>0</v>
      </c>
    </row>
    <row r="110" spans="1:5" ht="27.6" x14ac:dyDescent="0.3">
      <c r="A110" s="6">
        <v>1301</v>
      </c>
      <c r="B110" s="13" t="s">
        <v>95</v>
      </c>
      <c r="C110" s="26">
        <v>3200</v>
      </c>
      <c r="D110" s="26">
        <v>0</v>
      </c>
      <c r="E110" s="26">
        <f t="shared" si="2"/>
        <v>0</v>
      </c>
    </row>
    <row r="111" spans="1:5" x14ac:dyDescent="0.3">
      <c r="A111" s="6"/>
      <c r="B111" s="11" t="s">
        <v>96</v>
      </c>
      <c r="C111" s="30">
        <f>C67+C76+C78+C83+C88+C90+C96+C99+C105+C109</f>
        <v>2459834.8800000004</v>
      </c>
      <c r="D111" s="30">
        <f>D67+D76+D78+D83+D88+D90+D96+D99+D105+D109</f>
        <v>1711224.2500000002</v>
      </c>
      <c r="E111" s="22">
        <f>ROUND(D111/C111*100,2)</f>
        <v>69.569999999999993</v>
      </c>
    </row>
    <row r="112" spans="1:5" x14ac:dyDescent="0.3">
      <c r="A112" s="6"/>
      <c r="B112" s="11" t="s">
        <v>97</v>
      </c>
      <c r="C112" s="12">
        <f>C65-C111</f>
        <v>-65292.150000000373</v>
      </c>
      <c r="D112" s="12">
        <f>D65-D111</f>
        <v>13585.289999999572</v>
      </c>
      <c r="E112" s="31" t="s">
        <v>135</v>
      </c>
    </row>
    <row r="113" spans="1:5" x14ac:dyDescent="0.3">
      <c r="A113" s="32"/>
      <c r="B113" s="32"/>
      <c r="C113" s="32"/>
      <c r="D113" s="32"/>
      <c r="E113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2017-10-27T07:02:46Z</cp:lastPrinted>
  <dcterms:created xsi:type="dcterms:W3CDTF">2016-12-06T08:29:05Z</dcterms:created>
  <dcterms:modified xsi:type="dcterms:W3CDTF">2018-10-16T02:11:07Z</dcterms:modified>
</cp:coreProperties>
</file>