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18 год\01.01.2019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6" i="1"/>
  <c r="E25" i="1"/>
  <c r="E65" i="1"/>
  <c r="E64" i="1"/>
  <c r="E63" i="1"/>
  <c r="D40" i="1"/>
  <c r="E41" i="1"/>
  <c r="E52" i="1"/>
  <c r="D27" i="1" l="1"/>
  <c r="C27" i="1"/>
  <c r="D25" i="1"/>
  <c r="C25" i="1"/>
  <c r="D37" i="1" l="1"/>
  <c r="C19" i="1"/>
  <c r="E35" i="1"/>
  <c r="E17" i="1"/>
  <c r="D10" i="1"/>
  <c r="C10" i="1"/>
  <c r="D100" i="1"/>
  <c r="C100" i="1"/>
  <c r="D68" i="1"/>
  <c r="C68" i="1"/>
  <c r="E72" i="1"/>
  <c r="E69" i="1"/>
  <c r="E70" i="1"/>
  <c r="E71" i="1"/>
  <c r="E74" i="1"/>
  <c r="E76" i="1"/>
  <c r="C77" i="1"/>
  <c r="D77" i="1"/>
  <c r="C79" i="1"/>
  <c r="E80" i="1"/>
  <c r="D79" i="1"/>
  <c r="E82" i="1"/>
  <c r="E83" i="1"/>
  <c r="C84" i="1"/>
  <c r="E85" i="1"/>
  <c r="E86" i="1"/>
  <c r="D84" i="1"/>
  <c r="E88" i="1"/>
  <c r="C89" i="1"/>
  <c r="D89" i="1"/>
  <c r="E92" i="1"/>
  <c r="E93" i="1"/>
  <c r="C91" i="1"/>
  <c r="E94" i="1"/>
  <c r="E95" i="1"/>
  <c r="E96" i="1"/>
  <c r="C97" i="1"/>
  <c r="D97" i="1"/>
  <c r="E99" i="1"/>
  <c r="E101" i="1"/>
  <c r="E102" i="1"/>
  <c r="E104" i="1"/>
  <c r="E105" i="1"/>
  <c r="D106" i="1"/>
  <c r="E108" i="1"/>
  <c r="C106" i="1"/>
  <c r="E109" i="1"/>
  <c r="C110" i="1"/>
  <c r="D110" i="1"/>
  <c r="E84" i="1" l="1"/>
  <c r="E97" i="1"/>
  <c r="E100" i="1"/>
  <c r="E89" i="1"/>
  <c r="E79" i="1"/>
  <c r="E106" i="1"/>
  <c r="E77" i="1"/>
  <c r="C112" i="1"/>
  <c r="E68" i="1"/>
  <c r="D91" i="1"/>
  <c r="E91" i="1" s="1"/>
  <c r="E107" i="1"/>
  <c r="E103" i="1"/>
  <c r="E87" i="1"/>
  <c r="E81" i="1"/>
  <c r="E73" i="1"/>
  <c r="E98" i="1"/>
  <c r="E90" i="1"/>
  <c r="E78" i="1"/>
  <c r="D15" i="1"/>
  <c r="D112" i="1" l="1"/>
  <c r="E112" i="1" s="1"/>
  <c r="D33" i="1" l="1"/>
  <c r="C33" i="1"/>
  <c r="D13" i="1" l="1"/>
  <c r="C13" i="1"/>
  <c r="C15" i="1"/>
  <c r="D19" i="1"/>
  <c r="D22" i="1"/>
  <c r="C22" i="1"/>
  <c r="C37" i="1"/>
  <c r="C40" i="1"/>
  <c r="D54" i="1"/>
  <c r="D9" i="1" s="1"/>
  <c r="C54" i="1"/>
  <c r="D58" i="1"/>
  <c r="D57" i="1" s="1"/>
  <c r="C58" i="1"/>
  <c r="C57" i="1" s="1"/>
  <c r="E47" i="1"/>
  <c r="E61" i="1"/>
  <c r="E60" i="1"/>
  <c r="E59" i="1"/>
  <c r="E53" i="1"/>
  <c r="E51" i="1"/>
  <c r="E50" i="1"/>
  <c r="E49" i="1"/>
  <c r="E46" i="1"/>
  <c r="E45" i="1"/>
  <c r="E43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C9" i="1" l="1"/>
  <c r="C66" i="1" s="1"/>
  <c r="D66" i="1"/>
  <c r="E37" i="1"/>
  <c r="E19" i="1"/>
  <c r="E10" i="1"/>
  <c r="E13" i="1"/>
  <c r="E15" i="1"/>
  <c r="E22" i="1"/>
  <c r="E27" i="1"/>
  <c r="E40" i="1"/>
  <c r="E57" i="1"/>
  <c r="E58" i="1"/>
  <c r="E66" i="1" l="1"/>
  <c r="D113" i="1"/>
  <c r="E9" i="1"/>
  <c r="C113" i="1"/>
</calcChain>
</file>

<file path=xl/sharedStrings.xml><?xml version="1.0" encoding="utf-8"?>
<sst xmlns="http://schemas.openxmlformats.org/spreadsheetml/2006/main" count="157" uniqueCount="147">
  <si>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</si>
  <si>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</si>
  <si>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</si>
  <si>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</si>
  <si>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</si>
  <si>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</si>
  <si>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</si>
  <si>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</si>
  <si>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</si>
  <si>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</si>
  <si>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</si>
  <si>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</si>
  <si>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</si>
  <si>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</si>
  <si>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</si>
  <si>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</si>
  <si>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</si>
  <si>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</si>
  <si>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</si>
  <si>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</si>
  <si>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</si>
  <si>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</si>
  <si>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</si>
  <si>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</si>
  <si>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</si>
  <si>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</si>
  <si>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</si>
  <si>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</si>
  <si>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</si>
  <si>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</si>
  <si>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</si>
  <si>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</si>
  <si>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</si>
  <si>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</si>
  <si>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</si>
  <si>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</si>
  <si>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</si>
  <si>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</si>
  <si>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</si>
  <si>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</si>
  <si>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</si>
  <si>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</si>
  <si>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</si>
  <si>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</si>
  <si>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</si>
  <si>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</si>
  <si>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</si>
  <si>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</si>
  <si>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</si>
  <si>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</si>
  <si>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</si>
  <si>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</si>
  <si>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</si>
  <si>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</si>
  <si>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</si>
  <si>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</si>
  <si>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</si>
  <si>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</si>
  <si>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</si>
  <si>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</si>
  <si>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</si>
  <si>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</si>
  <si>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</si>
  <si>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</si>
  <si>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</si>
  <si>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</si>
  <si>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</si>
  <si>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</si>
  <si>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</si>
  <si>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</si>
  <si>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</si>
  <si>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</si>
  <si>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</si>
  <si>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</si>
  <si>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</si>
  <si>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</si>
  <si>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</si>
  <si>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</si>
  <si>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</si>
  <si>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</si>
  <si>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</si>
  <si>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</si>
  <si>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</si>
  <si>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</si>
  <si>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</si>
  <si>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</si>
  <si>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</si>
  <si>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</si>
  <si>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</si>
  <si>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</si>
  <si>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</si>
  <si>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</si>
  <si>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</si>
  <si>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</si>
  <si>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</si>
  <si>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</si>
  <si>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</si>
  <si>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</si>
  <si>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</si>
  <si>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</si>
  <si>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</si>
  <si>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</si>
  <si>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</si>
  <si>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</si>
  <si>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</si>
  <si>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</si>
  <si>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</si>
  <si>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</si>
  <si>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</si>
  <si>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</si>
  <si>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</si>
  <si>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</si>
  <si>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</si>
  <si>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</si>
  <si>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</si>
  <si>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</si>
  <si>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</si>
  <si>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</si>
  <si>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</si>
  <si>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</si>
  <si>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</si>
  <si>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</si>
  <si>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</si>
  <si>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</si>
  <si>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</si>
  <si>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</si>
  <si>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</si>
  <si>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</si>
  <si>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</si>
  <si>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</si>
  <si>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</si>
  <si>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</si>
  <si>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</si>
  <si>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</si>
  <si>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</si>
  <si>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</si>
  <si>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</si>
  <si>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</si>
  <si>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</si>
  <si>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</si>
  <si>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</si>
  <si>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</si>
  <si>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</si>
  <si>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</si>
  <si>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по состоянию на 01.01.2019</t>
  </si>
  <si>
    <t>Исполнено   по состоянию на 01.01.2019      (тыс.руб.)</t>
  </si>
  <si>
    <t xml:space="preserve">Денежные взыскания (штрафы) за нарушение законодательства о применении контрльно-кассовой техники при осуществлении наличных денежных расчетов и (или) расчетов с использованием платежных карт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</si>
</sst>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abSelected="1" view="pageBreakPreview" topLeftCell="A97" zoomScaleNormal="100" zoomScaleSheetLayoutView="100" workbookViewId="0">
      <selection activeCell="C104" sqref="C104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137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144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128</v>
      </c>
      <c r="D6" s="5" t="s">
        <v>145</v>
      </c>
      <c r="E6" s="5" t="s">
        <v>129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SUM(C10,C13,C15,C19,C22,C25,C27,C33,C36,C37,C40,C54)</f>
        <v>555383.37</v>
      </c>
      <c r="D9" s="12">
        <f>SUM(D10,D13,D15,D19,D22,D25,D27,D33,D36,D37,D40,D54)</f>
        <v>559600.65</v>
      </c>
      <c r="E9" s="12">
        <f>D9/C9*100</f>
        <v>100.75934574706477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371050.3</v>
      </c>
      <c r="D10" s="12">
        <f>SUM(D11:D12)</f>
        <v>371264.18</v>
      </c>
      <c r="E10" s="12">
        <f>D10/C10*100</f>
        <v>100.05764178064267</v>
      </c>
    </row>
    <row r="11" spans="1:6" x14ac:dyDescent="0.3">
      <c r="A11" s="13">
        <v>10101</v>
      </c>
      <c r="B11" s="13" t="s">
        <v>7</v>
      </c>
      <c r="C11" s="14">
        <v>47845.3</v>
      </c>
      <c r="D11" s="14">
        <v>47778.13</v>
      </c>
      <c r="E11" s="14">
        <f t="shared" ref="E11:E66" si="0">D11/C11*100</f>
        <v>99.859610034841452</v>
      </c>
    </row>
    <row r="12" spans="1:6" x14ac:dyDescent="0.3">
      <c r="A12" s="13">
        <v>10102</v>
      </c>
      <c r="B12" s="13" t="s">
        <v>8</v>
      </c>
      <c r="C12" s="14">
        <v>323205</v>
      </c>
      <c r="D12" s="14">
        <v>323486.05</v>
      </c>
      <c r="E12" s="14">
        <f t="shared" si="0"/>
        <v>100.08695719435032</v>
      </c>
    </row>
    <row r="13" spans="1:6" ht="41.4" x14ac:dyDescent="0.3">
      <c r="A13" s="11">
        <v>10300</v>
      </c>
      <c r="B13" s="11" t="s">
        <v>9</v>
      </c>
      <c r="C13" s="12">
        <f>C14</f>
        <v>18660.2</v>
      </c>
      <c r="D13" s="12">
        <f>D14</f>
        <v>18907.72</v>
      </c>
      <c r="E13" s="12">
        <f t="shared" si="0"/>
        <v>101.32645952347778</v>
      </c>
    </row>
    <row r="14" spans="1:6" ht="41.4" x14ac:dyDescent="0.3">
      <c r="A14" s="13">
        <v>10302</v>
      </c>
      <c r="B14" s="13" t="s">
        <v>10</v>
      </c>
      <c r="C14" s="14">
        <v>18660.2</v>
      </c>
      <c r="D14" s="14">
        <v>18907.72</v>
      </c>
      <c r="E14" s="14">
        <f t="shared" si="0"/>
        <v>101.32645952347778</v>
      </c>
    </row>
    <row r="15" spans="1:6" x14ac:dyDescent="0.3">
      <c r="A15" s="11">
        <v>10500</v>
      </c>
      <c r="B15" s="11" t="s">
        <v>11</v>
      </c>
      <c r="C15" s="12">
        <f>C16+C17+C18</f>
        <v>23845</v>
      </c>
      <c r="D15" s="12">
        <f>D16+D17+D18</f>
        <v>23581.770000000004</v>
      </c>
      <c r="E15" s="12">
        <f t="shared" si="0"/>
        <v>98.896078842524659</v>
      </c>
    </row>
    <row r="16" spans="1:6" ht="27.6" x14ac:dyDescent="0.3">
      <c r="A16" s="13">
        <v>10502</v>
      </c>
      <c r="B16" s="13" t="s">
        <v>12</v>
      </c>
      <c r="C16" s="14">
        <v>20194.3</v>
      </c>
      <c r="D16" s="14">
        <v>20137.02</v>
      </c>
      <c r="E16" s="14">
        <f t="shared" si="0"/>
        <v>99.716355605294567</v>
      </c>
    </row>
    <row r="17" spans="1:5" x14ac:dyDescent="0.3">
      <c r="A17" s="13">
        <v>10503</v>
      </c>
      <c r="B17" s="13" t="s">
        <v>13</v>
      </c>
      <c r="C17" s="14">
        <v>90.5</v>
      </c>
      <c r="D17" s="14">
        <v>90.49</v>
      </c>
      <c r="E17" s="14">
        <f t="shared" si="0"/>
        <v>99.988950276243088</v>
      </c>
    </row>
    <row r="18" spans="1:5" ht="27.6" x14ac:dyDescent="0.3">
      <c r="A18" s="13">
        <v>10504</v>
      </c>
      <c r="B18" s="13" t="s">
        <v>14</v>
      </c>
      <c r="C18" s="14">
        <v>3560.2</v>
      </c>
      <c r="D18" s="14">
        <v>3354.26</v>
      </c>
      <c r="E18" s="14">
        <f t="shared" si="0"/>
        <v>94.215493511600485</v>
      </c>
    </row>
    <row r="19" spans="1:5" x14ac:dyDescent="0.3">
      <c r="A19" s="11">
        <v>10600</v>
      </c>
      <c r="B19" s="11" t="s">
        <v>15</v>
      </c>
      <c r="C19" s="12">
        <f>C20+C21</f>
        <v>38877</v>
      </c>
      <c r="D19" s="12">
        <f>D20+D21</f>
        <v>39019.699999999997</v>
      </c>
      <c r="E19" s="12">
        <f t="shared" si="0"/>
        <v>100.36705507112174</v>
      </c>
    </row>
    <row r="20" spans="1:5" x14ac:dyDescent="0.3">
      <c r="A20" s="13">
        <v>10601</v>
      </c>
      <c r="B20" s="13" t="s">
        <v>16</v>
      </c>
      <c r="C20" s="14">
        <v>15492.7</v>
      </c>
      <c r="D20" s="14">
        <v>15705.45</v>
      </c>
      <c r="E20" s="14">
        <f t="shared" si="0"/>
        <v>101.37322739096477</v>
      </c>
    </row>
    <row r="21" spans="1:5" x14ac:dyDescent="0.3">
      <c r="A21" s="13">
        <v>10606</v>
      </c>
      <c r="B21" s="13" t="s">
        <v>17</v>
      </c>
      <c r="C21" s="14">
        <v>23384.3</v>
      </c>
      <c r="D21" s="14">
        <v>23314.25</v>
      </c>
      <c r="E21" s="14">
        <f t="shared" si="0"/>
        <v>99.70044003882947</v>
      </c>
    </row>
    <row r="22" spans="1:5" x14ac:dyDescent="0.3">
      <c r="A22" s="11">
        <v>10800</v>
      </c>
      <c r="B22" s="11" t="s">
        <v>18</v>
      </c>
      <c r="C22" s="12">
        <f>C23+C24</f>
        <v>8617.1999999999989</v>
      </c>
      <c r="D22" s="12">
        <f>D23+D24</f>
        <v>8544.24</v>
      </c>
      <c r="E22" s="12">
        <f t="shared" si="0"/>
        <v>99.153321264447854</v>
      </c>
    </row>
    <row r="23" spans="1:5" ht="41.4" x14ac:dyDescent="0.3">
      <c r="A23" s="13">
        <v>10803</v>
      </c>
      <c r="B23" s="13" t="s">
        <v>19</v>
      </c>
      <c r="C23" s="14">
        <v>8366.7999999999993</v>
      </c>
      <c r="D23" s="14">
        <v>8301.84</v>
      </c>
      <c r="E23" s="14">
        <f t="shared" si="0"/>
        <v>99.223598030310285</v>
      </c>
    </row>
    <row r="24" spans="1:5" ht="41.4" x14ac:dyDescent="0.3">
      <c r="A24" s="13">
        <v>10807</v>
      </c>
      <c r="B24" s="13" t="s">
        <v>20</v>
      </c>
      <c r="C24" s="14">
        <v>250.4</v>
      </c>
      <c r="D24" s="14">
        <v>242.4</v>
      </c>
      <c r="E24" s="14">
        <f t="shared" si="0"/>
        <v>96.805111821086271</v>
      </c>
    </row>
    <row r="25" spans="1:5" ht="41.4" x14ac:dyDescent="0.3">
      <c r="A25" s="11">
        <v>10900</v>
      </c>
      <c r="B25" s="11" t="s">
        <v>140</v>
      </c>
      <c r="C25" s="12">
        <f>C26</f>
        <v>2.76</v>
      </c>
      <c r="D25" s="12">
        <f>D26</f>
        <v>2.76</v>
      </c>
      <c r="E25" s="12">
        <f t="shared" si="0"/>
        <v>100</v>
      </c>
    </row>
    <row r="26" spans="1:5" x14ac:dyDescent="0.3">
      <c r="A26" s="13">
        <v>10904</v>
      </c>
      <c r="B26" s="13" t="s">
        <v>141</v>
      </c>
      <c r="C26" s="14">
        <v>2.76</v>
      </c>
      <c r="D26" s="14">
        <v>2.76</v>
      </c>
      <c r="E26" s="14">
        <f t="shared" si="0"/>
        <v>100</v>
      </c>
    </row>
    <row r="27" spans="1:5" ht="55.2" x14ac:dyDescent="0.3">
      <c r="A27" s="11">
        <v>11100</v>
      </c>
      <c r="B27" s="15" t="s">
        <v>21</v>
      </c>
      <c r="C27" s="12">
        <f>C29+C30+C31+C32+C28</f>
        <v>44076.45</v>
      </c>
      <c r="D27" s="12">
        <f>D29+D30+D31+D32+D28</f>
        <v>46092.499999999993</v>
      </c>
      <c r="E27" s="12">
        <f t="shared" si="0"/>
        <v>104.57398452007818</v>
      </c>
    </row>
    <row r="28" spans="1:5" ht="82.8" x14ac:dyDescent="0.3">
      <c r="A28" s="13">
        <v>11101</v>
      </c>
      <c r="B28" s="33" t="s">
        <v>143</v>
      </c>
      <c r="C28" s="14">
        <v>3</v>
      </c>
      <c r="D28" s="14">
        <v>3.02</v>
      </c>
      <c r="E28" s="14">
        <f t="shared" si="0"/>
        <v>100.66666666666666</v>
      </c>
    </row>
    <row r="29" spans="1:5" ht="96.6" x14ac:dyDescent="0.3">
      <c r="A29" s="13">
        <v>11105</v>
      </c>
      <c r="B29" s="13" t="s">
        <v>22</v>
      </c>
      <c r="C29" s="14">
        <v>38256.1</v>
      </c>
      <c r="D29" s="14">
        <v>40541.839999999997</v>
      </c>
      <c r="E29" s="14">
        <f t="shared" si="0"/>
        <v>105.97483799969154</v>
      </c>
    </row>
    <row r="30" spans="1:5" ht="27.6" x14ac:dyDescent="0.3">
      <c r="A30" s="6">
        <v>11107</v>
      </c>
      <c r="B30" s="13" t="s">
        <v>23</v>
      </c>
      <c r="C30" s="14">
        <v>226.15</v>
      </c>
      <c r="D30" s="14">
        <v>226.15</v>
      </c>
      <c r="E30" s="14">
        <f t="shared" si="0"/>
        <v>100</v>
      </c>
    </row>
    <row r="31" spans="1:5" ht="110.4" x14ac:dyDescent="0.3">
      <c r="A31" s="6">
        <v>11108</v>
      </c>
      <c r="B31" s="13" t="s">
        <v>24</v>
      </c>
      <c r="C31" s="14">
        <v>4401.2</v>
      </c>
      <c r="D31" s="14">
        <v>4109.6099999999997</v>
      </c>
      <c r="E31" s="14">
        <f t="shared" si="0"/>
        <v>93.374761428701262</v>
      </c>
    </row>
    <row r="32" spans="1:5" ht="82.8" x14ac:dyDescent="0.3">
      <c r="A32" s="6">
        <v>11109</v>
      </c>
      <c r="B32" s="13" t="s">
        <v>25</v>
      </c>
      <c r="C32" s="14">
        <v>1190</v>
      </c>
      <c r="D32" s="14">
        <v>1211.8800000000001</v>
      </c>
      <c r="E32" s="14">
        <f t="shared" si="0"/>
        <v>101.83865546218489</v>
      </c>
    </row>
    <row r="33" spans="1:5" ht="27.6" x14ac:dyDescent="0.3">
      <c r="A33" s="16">
        <v>11200</v>
      </c>
      <c r="B33" s="11" t="s">
        <v>26</v>
      </c>
      <c r="C33" s="12">
        <f>C34+C35</f>
        <v>12796.699999999999</v>
      </c>
      <c r="D33" s="12">
        <f>D34+D35</f>
        <v>13349.29</v>
      </c>
      <c r="E33" s="12">
        <f t="shared" si="0"/>
        <v>104.3182226667813</v>
      </c>
    </row>
    <row r="34" spans="1:5" ht="27.6" x14ac:dyDescent="0.3">
      <c r="A34" s="6">
        <v>11201</v>
      </c>
      <c r="B34" s="13" t="s">
        <v>27</v>
      </c>
      <c r="C34" s="14">
        <v>12782.4</v>
      </c>
      <c r="D34" s="14">
        <v>13335</v>
      </c>
      <c r="E34" s="14">
        <f t="shared" si="0"/>
        <v>104.32313180623358</v>
      </c>
    </row>
    <row r="35" spans="1:5" x14ac:dyDescent="0.3">
      <c r="A35" s="6">
        <v>11204</v>
      </c>
      <c r="B35" s="13" t="s">
        <v>130</v>
      </c>
      <c r="C35" s="14">
        <v>14.3</v>
      </c>
      <c r="D35" s="14">
        <v>14.29</v>
      </c>
      <c r="E35" s="14">
        <f t="shared" si="0"/>
        <v>99.930069930069919</v>
      </c>
    </row>
    <row r="36" spans="1:5" ht="27.6" x14ac:dyDescent="0.3">
      <c r="A36" s="16">
        <v>11300</v>
      </c>
      <c r="B36" s="11" t="s">
        <v>28</v>
      </c>
      <c r="C36" s="12">
        <v>3131.46</v>
      </c>
      <c r="D36" s="12">
        <v>3203.32</v>
      </c>
      <c r="E36" s="12">
        <f t="shared" si="0"/>
        <v>102.29477623855965</v>
      </c>
    </row>
    <row r="37" spans="1:5" ht="27.6" x14ac:dyDescent="0.3">
      <c r="A37" s="16">
        <v>11400</v>
      </c>
      <c r="B37" s="11" t="s">
        <v>29</v>
      </c>
      <c r="C37" s="12">
        <f>C38+C39</f>
        <v>25261.1</v>
      </c>
      <c r="D37" s="12">
        <f>D38+D39</f>
        <v>26162.15</v>
      </c>
      <c r="E37" s="12">
        <f t="shared" si="0"/>
        <v>103.56694680754204</v>
      </c>
    </row>
    <row r="38" spans="1:5" x14ac:dyDescent="0.3">
      <c r="A38" s="6">
        <v>11401</v>
      </c>
      <c r="B38" s="13" t="s">
        <v>30</v>
      </c>
      <c r="C38" s="14">
        <v>20160</v>
      </c>
      <c r="D38" s="14">
        <v>21071.93</v>
      </c>
      <c r="E38" s="14">
        <f t="shared" si="0"/>
        <v>104.52346230158732</v>
      </c>
    </row>
    <row r="39" spans="1:5" ht="82.8" x14ac:dyDescent="0.3">
      <c r="A39" s="6">
        <v>11402</v>
      </c>
      <c r="B39" s="13" t="s">
        <v>31</v>
      </c>
      <c r="C39" s="14">
        <v>5101.1000000000004</v>
      </c>
      <c r="D39" s="14">
        <v>5090.22</v>
      </c>
      <c r="E39" s="14">
        <f t="shared" si="0"/>
        <v>99.78671266981631</v>
      </c>
    </row>
    <row r="40" spans="1:5" ht="27.6" x14ac:dyDescent="0.3">
      <c r="A40" s="16">
        <v>11600</v>
      </c>
      <c r="B40" s="11" t="s">
        <v>32</v>
      </c>
      <c r="C40" s="12">
        <f>C41+C43+C45+C46+C47+C48+C49+C50+C51+C52+C53</f>
        <v>9065.2000000000007</v>
      </c>
      <c r="D40" s="12">
        <f>D41+D43+D44+D45+D46+D47+D48+D49+D50+D51+D52+D53+D42</f>
        <v>9389.8700000000008</v>
      </c>
      <c r="E40" s="12">
        <f t="shared" si="0"/>
        <v>103.58149847769491</v>
      </c>
    </row>
    <row r="41" spans="1:5" ht="69" x14ac:dyDescent="0.3">
      <c r="A41" s="6">
        <v>11603</v>
      </c>
      <c r="B41" s="13" t="s">
        <v>33</v>
      </c>
      <c r="C41" s="14">
        <v>10.7</v>
      </c>
      <c r="D41" s="14">
        <v>13.38</v>
      </c>
      <c r="E41" s="14">
        <f t="shared" si="0"/>
        <v>125.04672897196262</v>
      </c>
    </row>
    <row r="42" spans="1:5" ht="69" x14ac:dyDescent="0.3">
      <c r="A42" s="6">
        <v>116060</v>
      </c>
      <c r="B42" s="13" t="s">
        <v>146</v>
      </c>
      <c r="C42" s="14">
        <v>0</v>
      </c>
      <c r="D42" s="14">
        <v>0.6</v>
      </c>
      <c r="E42" s="14" t="s">
        <v>135</v>
      </c>
    </row>
    <row r="43" spans="1:5" ht="69" x14ac:dyDescent="0.3">
      <c r="A43" s="6">
        <v>11608</v>
      </c>
      <c r="B43" s="13" t="s">
        <v>34</v>
      </c>
      <c r="C43" s="14">
        <v>250</v>
      </c>
      <c r="D43" s="14">
        <v>286.33999999999997</v>
      </c>
      <c r="E43" s="14">
        <f t="shared" si="0"/>
        <v>114.53599999999999</v>
      </c>
    </row>
    <row r="44" spans="1:5" ht="27.6" x14ac:dyDescent="0.3">
      <c r="A44" s="6">
        <v>11618</v>
      </c>
      <c r="B44" s="13" t="s">
        <v>136</v>
      </c>
      <c r="C44" s="14">
        <v>0</v>
      </c>
      <c r="D44" s="14">
        <v>0</v>
      </c>
      <c r="E44" s="12" t="s">
        <v>135</v>
      </c>
    </row>
    <row r="45" spans="1:5" ht="27.6" x14ac:dyDescent="0.3">
      <c r="A45" s="6">
        <v>11625</v>
      </c>
      <c r="B45" s="13" t="s">
        <v>35</v>
      </c>
      <c r="C45" s="14">
        <v>18.7</v>
      </c>
      <c r="D45" s="14">
        <v>109.59</v>
      </c>
      <c r="E45" s="14">
        <f t="shared" si="0"/>
        <v>586.04278074866318</v>
      </c>
    </row>
    <row r="46" spans="1:5" ht="69" x14ac:dyDescent="0.3">
      <c r="A46" s="6">
        <v>11628</v>
      </c>
      <c r="B46" s="13" t="s">
        <v>36</v>
      </c>
      <c r="C46" s="14">
        <v>440</v>
      </c>
      <c r="D46" s="14">
        <v>420.68</v>
      </c>
      <c r="E46" s="14">
        <f t="shared" si="0"/>
        <v>95.609090909090909</v>
      </c>
    </row>
    <row r="47" spans="1:5" ht="27.6" x14ac:dyDescent="0.3">
      <c r="A47" s="6">
        <v>11630</v>
      </c>
      <c r="B47" s="13" t="s">
        <v>37</v>
      </c>
      <c r="C47" s="14">
        <v>2670</v>
      </c>
      <c r="D47" s="14">
        <v>2807.59</v>
      </c>
      <c r="E47" s="14">
        <f t="shared" si="0"/>
        <v>105.15318352059926</v>
      </c>
    </row>
    <row r="48" spans="1:5" ht="55.2" x14ac:dyDescent="0.3">
      <c r="A48" s="6">
        <v>11632</v>
      </c>
      <c r="B48" s="13" t="s">
        <v>38</v>
      </c>
      <c r="C48" s="14">
        <v>0</v>
      </c>
      <c r="D48" s="14">
        <v>0</v>
      </c>
      <c r="E48" s="12" t="s">
        <v>135</v>
      </c>
    </row>
    <row r="49" spans="1:5" ht="69" x14ac:dyDescent="0.3">
      <c r="A49" s="6">
        <v>11633</v>
      </c>
      <c r="B49" s="13" t="s">
        <v>39</v>
      </c>
      <c r="C49" s="14">
        <v>193.6</v>
      </c>
      <c r="D49" s="14">
        <v>194.47</v>
      </c>
      <c r="E49" s="14">
        <f t="shared" si="0"/>
        <v>100.44938016528926</v>
      </c>
    </row>
    <row r="50" spans="1:5" ht="82.8" x14ac:dyDescent="0.3">
      <c r="A50" s="6">
        <v>11637</v>
      </c>
      <c r="B50" s="13" t="s">
        <v>40</v>
      </c>
      <c r="C50" s="14">
        <v>41</v>
      </c>
      <c r="D50" s="14">
        <v>41.85</v>
      </c>
      <c r="E50" s="14">
        <f t="shared" si="0"/>
        <v>102.07317073170732</v>
      </c>
    </row>
    <row r="51" spans="1:5" ht="82.8" x14ac:dyDescent="0.3">
      <c r="A51" s="6">
        <v>11643</v>
      </c>
      <c r="B51" s="13" t="s">
        <v>41</v>
      </c>
      <c r="C51" s="14">
        <v>500</v>
      </c>
      <c r="D51" s="14">
        <v>486.09</v>
      </c>
      <c r="E51" s="14">
        <f t="shared" si="0"/>
        <v>97.217999999999989</v>
      </c>
    </row>
    <row r="52" spans="1:5" ht="55.2" x14ac:dyDescent="0.3">
      <c r="A52" s="6">
        <v>11651</v>
      </c>
      <c r="B52" s="13" t="s">
        <v>42</v>
      </c>
      <c r="C52" s="14">
        <v>91.1</v>
      </c>
      <c r="D52" s="14">
        <v>91.62</v>
      </c>
      <c r="E52" s="14">
        <f t="shared" si="0"/>
        <v>100.57080131723382</v>
      </c>
    </row>
    <row r="53" spans="1:5" ht="41.4" x14ac:dyDescent="0.3">
      <c r="A53" s="6">
        <v>11690</v>
      </c>
      <c r="B53" s="13" t="s">
        <v>43</v>
      </c>
      <c r="C53" s="14">
        <v>4850.1000000000004</v>
      </c>
      <c r="D53" s="14">
        <v>4937.66</v>
      </c>
      <c r="E53" s="14">
        <f t="shared" si="0"/>
        <v>101.80532360157521</v>
      </c>
    </row>
    <row r="54" spans="1:5" x14ac:dyDescent="0.3">
      <c r="A54" s="16">
        <v>11700</v>
      </c>
      <c r="B54" s="11" t="s">
        <v>44</v>
      </c>
      <c r="C54" s="12">
        <f>C55+C56</f>
        <v>0</v>
      </c>
      <c r="D54" s="12">
        <f>D55+D56</f>
        <v>83.15</v>
      </c>
      <c r="E54" s="12" t="s">
        <v>135</v>
      </c>
    </row>
    <row r="55" spans="1:5" x14ac:dyDescent="0.3">
      <c r="A55" s="6">
        <v>11701</v>
      </c>
      <c r="B55" s="13" t="s">
        <v>45</v>
      </c>
      <c r="C55" s="14">
        <v>0</v>
      </c>
      <c r="D55" s="14">
        <v>83.15</v>
      </c>
      <c r="E55" s="12" t="s">
        <v>135</v>
      </c>
    </row>
    <row r="56" spans="1:5" x14ac:dyDescent="0.3">
      <c r="A56" s="6">
        <v>11705</v>
      </c>
      <c r="B56" s="13" t="s">
        <v>44</v>
      </c>
      <c r="C56" s="14">
        <v>0</v>
      </c>
      <c r="D56" s="14">
        <v>0</v>
      </c>
      <c r="E56" s="14" t="s">
        <v>135</v>
      </c>
    </row>
    <row r="57" spans="1:5" x14ac:dyDescent="0.3">
      <c r="A57" s="16">
        <v>20000</v>
      </c>
      <c r="B57" s="11" t="s">
        <v>46</v>
      </c>
      <c r="C57" s="12">
        <f>C58+C63+C65+C64</f>
        <v>1950315.6199999999</v>
      </c>
      <c r="D57" s="12">
        <f>D58+D63+D65+D64</f>
        <v>1946666.8599999999</v>
      </c>
      <c r="E57" s="12">
        <f t="shared" si="0"/>
        <v>99.812914383570387</v>
      </c>
    </row>
    <row r="58" spans="1:5" ht="27.6" x14ac:dyDescent="0.3">
      <c r="A58" s="6">
        <v>20200</v>
      </c>
      <c r="B58" s="13" t="s">
        <v>47</v>
      </c>
      <c r="C58" s="14">
        <f>C59+C60+C61+C62</f>
        <v>1951461.0099999998</v>
      </c>
      <c r="D58" s="14">
        <f>D59+D60+D61+D62</f>
        <v>1947818.92</v>
      </c>
      <c r="E58" s="14">
        <f t="shared" si="0"/>
        <v>99.813365986748565</v>
      </c>
    </row>
    <row r="59" spans="1:5" ht="27.6" x14ac:dyDescent="0.3">
      <c r="A59" s="6">
        <v>20210</v>
      </c>
      <c r="B59" s="13" t="s">
        <v>48</v>
      </c>
      <c r="C59" s="14">
        <v>666557.69999999995</v>
      </c>
      <c r="D59" s="14">
        <v>666557.69999999995</v>
      </c>
      <c r="E59" s="14">
        <f t="shared" si="0"/>
        <v>100</v>
      </c>
    </row>
    <row r="60" spans="1:5" ht="41.4" x14ac:dyDescent="0.3">
      <c r="A60" s="6">
        <v>20220</v>
      </c>
      <c r="B60" s="13" t="s">
        <v>49</v>
      </c>
      <c r="C60" s="14">
        <v>401770.64</v>
      </c>
      <c r="D60" s="14">
        <v>401169.43</v>
      </c>
      <c r="E60" s="14">
        <f t="shared" si="0"/>
        <v>99.850359896880462</v>
      </c>
    </row>
    <row r="61" spans="1:5" ht="27.6" x14ac:dyDescent="0.3">
      <c r="A61" s="6">
        <v>20230</v>
      </c>
      <c r="B61" s="13" t="s">
        <v>50</v>
      </c>
      <c r="C61" s="14">
        <v>883132.67</v>
      </c>
      <c r="D61" s="14">
        <v>880091.79</v>
      </c>
      <c r="E61" s="14">
        <f t="shared" si="0"/>
        <v>99.6556712141563</v>
      </c>
    </row>
    <row r="62" spans="1:5" x14ac:dyDescent="0.3">
      <c r="A62" s="6">
        <v>20240</v>
      </c>
      <c r="B62" s="13" t="s">
        <v>51</v>
      </c>
      <c r="C62" s="14">
        <v>0</v>
      </c>
      <c r="D62" s="14">
        <v>0</v>
      </c>
      <c r="E62" s="12" t="s">
        <v>135</v>
      </c>
    </row>
    <row r="63" spans="1:5" x14ac:dyDescent="0.3">
      <c r="A63" s="6">
        <v>20700</v>
      </c>
      <c r="B63" s="13" t="s">
        <v>52</v>
      </c>
      <c r="C63" s="14">
        <v>1976.29</v>
      </c>
      <c r="D63" s="14">
        <v>1976.29</v>
      </c>
      <c r="E63" s="14">
        <f t="shared" si="0"/>
        <v>100</v>
      </c>
    </row>
    <row r="64" spans="1:5" ht="82.8" x14ac:dyDescent="0.3">
      <c r="A64" s="6">
        <v>21800</v>
      </c>
      <c r="B64" s="13" t="s">
        <v>142</v>
      </c>
      <c r="C64" s="14">
        <v>6</v>
      </c>
      <c r="D64" s="14">
        <v>6</v>
      </c>
      <c r="E64" s="14">
        <f t="shared" si="0"/>
        <v>100</v>
      </c>
    </row>
    <row r="65" spans="1:5" ht="41.4" x14ac:dyDescent="0.3">
      <c r="A65" s="6">
        <v>21900</v>
      </c>
      <c r="B65" s="13" t="s">
        <v>53</v>
      </c>
      <c r="C65" s="14">
        <v>-3127.68</v>
      </c>
      <c r="D65" s="14">
        <v>-3134.35</v>
      </c>
      <c r="E65" s="14">
        <f t="shared" si="0"/>
        <v>100.21325711070186</v>
      </c>
    </row>
    <row r="66" spans="1:5" x14ac:dyDescent="0.3">
      <c r="A66" s="6"/>
      <c r="B66" s="17" t="s">
        <v>54</v>
      </c>
      <c r="C66" s="12">
        <f>C9+C57</f>
        <v>2505698.9899999998</v>
      </c>
      <c r="D66" s="12">
        <f>D9+D57</f>
        <v>2506267.5099999998</v>
      </c>
      <c r="E66" s="12">
        <f t="shared" si="0"/>
        <v>100.0226890780684</v>
      </c>
    </row>
    <row r="67" spans="1:5" x14ac:dyDescent="0.3">
      <c r="A67" s="10"/>
      <c r="B67" s="8" t="s">
        <v>55</v>
      </c>
      <c r="C67" s="18"/>
      <c r="D67" s="18"/>
      <c r="E67" s="18"/>
    </row>
    <row r="68" spans="1:5" ht="15.6" x14ac:dyDescent="0.3">
      <c r="A68" s="19" t="s">
        <v>98</v>
      </c>
      <c r="B68" s="20" t="s">
        <v>126</v>
      </c>
      <c r="C68" s="21">
        <f>C69+C70+C71+C73+C74+C75+C76+C72</f>
        <v>133998.78</v>
      </c>
      <c r="D68" s="21">
        <f>D69+D70+D71+D73+D74+D75+D76+D72</f>
        <v>131103.73000000001</v>
      </c>
      <c r="E68" s="22">
        <f>ROUND(D68/C68*100,2)</f>
        <v>97.84</v>
      </c>
    </row>
    <row r="69" spans="1:5" ht="41.4" x14ac:dyDescent="0.3">
      <c r="A69" s="23" t="s">
        <v>99</v>
      </c>
      <c r="B69" s="13" t="s">
        <v>56</v>
      </c>
      <c r="C69" s="24">
        <v>2286.27</v>
      </c>
      <c r="D69" s="25">
        <v>2286.27</v>
      </c>
      <c r="E69" s="26">
        <f t="shared" ref="E69:E109" si="1">ROUND(D69/C69*100,2)</f>
        <v>100</v>
      </c>
    </row>
    <row r="70" spans="1:5" ht="55.2" x14ac:dyDescent="0.3">
      <c r="A70" s="23" t="s">
        <v>100</v>
      </c>
      <c r="B70" s="13" t="s">
        <v>57</v>
      </c>
      <c r="C70" s="24">
        <v>6966.09</v>
      </c>
      <c r="D70" s="25">
        <v>6811.43</v>
      </c>
      <c r="E70" s="26">
        <f t="shared" si="1"/>
        <v>97.78</v>
      </c>
    </row>
    <row r="71" spans="1:5" ht="55.2" x14ac:dyDescent="0.3">
      <c r="A71" s="23" t="s">
        <v>127</v>
      </c>
      <c r="B71" s="13" t="s">
        <v>58</v>
      </c>
      <c r="C71" s="24">
        <v>54460.23</v>
      </c>
      <c r="D71" s="25">
        <v>53910.559999999998</v>
      </c>
      <c r="E71" s="26">
        <f t="shared" si="1"/>
        <v>98.99</v>
      </c>
    </row>
    <row r="72" spans="1:5" ht="15.6" x14ac:dyDescent="0.3">
      <c r="A72" s="23" t="s">
        <v>139</v>
      </c>
      <c r="B72" s="13" t="s">
        <v>138</v>
      </c>
      <c r="C72" s="24">
        <v>93.6</v>
      </c>
      <c r="D72" s="25">
        <v>93.6</v>
      </c>
      <c r="E72" s="26">
        <f t="shared" si="1"/>
        <v>100</v>
      </c>
    </row>
    <row r="73" spans="1:5" ht="41.4" x14ac:dyDescent="0.3">
      <c r="A73" s="23" t="s">
        <v>101</v>
      </c>
      <c r="B73" s="27" t="s">
        <v>59</v>
      </c>
      <c r="C73" s="24">
        <v>14356.1</v>
      </c>
      <c r="D73" s="25">
        <v>14310.03</v>
      </c>
      <c r="E73" s="26">
        <f>ROUND(D73/C73*100,2)</f>
        <v>99.68</v>
      </c>
    </row>
    <row r="74" spans="1:5" ht="27.6" x14ac:dyDescent="0.3">
      <c r="A74" s="23" t="s">
        <v>132</v>
      </c>
      <c r="B74" s="28" t="s">
        <v>131</v>
      </c>
      <c r="C74" s="24">
        <v>6267.21</v>
      </c>
      <c r="D74" s="25">
        <v>6267.21</v>
      </c>
      <c r="E74" s="26">
        <f>ROUND(D74/C74*100,2)</f>
        <v>100</v>
      </c>
    </row>
    <row r="75" spans="1:5" ht="15.6" x14ac:dyDescent="0.3">
      <c r="A75" s="23" t="s">
        <v>102</v>
      </c>
      <c r="B75" s="13" t="s">
        <v>60</v>
      </c>
      <c r="C75" s="24">
        <v>950</v>
      </c>
      <c r="D75" s="25">
        <v>0</v>
      </c>
      <c r="E75" s="26">
        <v>0</v>
      </c>
    </row>
    <row r="76" spans="1:5" ht="15.6" x14ac:dyDescent="0.3">
      <c r="A76" s="23" t="s">
        <v>103</v>
      </c>
      <c r="B76" s="13" t="s">
        <v>61</v>
      </c>
      <c r="C76" s="24">
        <v>48619.28</v>
      </c>
      <c r="D76" s="25">
        <v>47424.63</v>
      </c>
      <c r="E76" s="26">
        <f t="shared" si="1"/>
        <v>97.54</v>
      </c>
    </row>
    <row r="77" spans="1:5" ht="27.6" x14ac:dyDescent="0.3">
      <c r="A77" s="19" t="s">
        <v>104</v>
      </c>
      <c r="B77" s="11" t="s">
        <v>62</v>
      </c>
      <c r="C77" s="21">
        <f>C78</f>
        <v>18416.63</v>
      </c>
      <c r="D77" s="21">
        <f>D78</f>
        <v>17563.560000000001</v>
      </c>
      <c r="E77" s="22">
        <f t="shared" si="1"/>
        <v>95.37</v>
      </c>
    </row>
    <row r="78" spans="1:5" ht="41.4" x14ac:dyDescent="0.3">
      <c r="A78" s="23" t="s">
        <v>105</v>
      </c>
      <c r="B78" s="13" t="s">
        <v>63</v>
      </c>
      <c r="C78" s="24">
        <v>18416.63</v>
      </c>
      <c r="D78" s="25">
        <v>17563.560000000001</v>
      </c>
      <c r="E78" s="26">
        <f t="shared" si="1"/>
        <v>95.37</v>
      </c>
    </row>
    <row r="79" spans="1:5" x14ac:dyDescent="0.3">
      <c r="A79" s="19" t="s">
        <v>106</v>
      </c>
      <c r="B79" s="11" t="s">
        <v>64</v>
      </c>
      <c r="C79" s="22">
        <f>SUM(C80:C83)</f>
        <v>289811.57</v>
      </c>
      <c r="D79" s="22">
        <f>SUM(D80:D83)</f>
        <v>286189.82</v>
      </c>
      <c r="E79" s="22">
        <f t="shared" si="1"/>
        <v>98.75</v>
      </c>
    </row>
    <row r="80" spans="1:5" ht="15.6" x14ac:dyDescent="0.3">
      <c r="A80" s="23" t="s">
        <v>107</v>
      </c>
      <c r="B80" s="13" t="s">
        <v>65</v>
      </c>
      <c r="C80" s="24">
        <v>7726.9</v>
      </c>
      <c r="D80" s="25">
        <v>7659</v>
      </c>
      <c r="E80" s="26">
        <f t="shared" si="1"/>
        <v>99.12</v>
      </c>
    </row>
    <row r="81" spans="1:5" ht="15.6" x14ac:dyDescent="0.3">
      <c r="A81" s="23" t="s">
        <v>108</v>
      </c>
      <c r="B81" s="13" t="s">
        <v>66</v>
      </c>
      <c r="C81" s="24">
        <v>82418</v>
      </c>
      <c r="D81" s="25">
        <v>82417.98</v>
      </c>
      <c r="E81" s="26">
        <f t="shared" si="1"/>
        <v>100</v>
      </c>
    </row>
    <row r="82" spans="1:5" ht="15.6" x14ac:dyDescent="0.3">
      <c r="A82" s="23" t="s">
        <v>109</v>
      </c>
      <c r="B82" s="13" t="s">
        <v>67</v>
      </c>
      <c r="C82" s="24">
        <v>188911.09</v>
      </c>
      <c r="D82" s="25">
        <v>185648.39</v>
      </c>
      <c r="E82" s="26">
        <f t="shared" si="1"/>
        <v>98.27</v>
      </c>
    </row>
    <row r="83" spans="1:5" ht="27.6" x14ac:dyDescent="0.3">
      <c r="A83" s="23" t="s">
        <v>110</v>
      </c>
      <c r="B83" s="13" t="s">
        <v>68</v>
      </c>
      <c r="C83" s="24">
        <v>10755.58</v>
      </c>
      <c r="D83" s="25">
        <v>10464.450000000001</v>
      </c>
      <c r="E83" s="26">
        <f t="shared" si="1"/>
        <v>97.29</v>
      </c>
    </row>
    <row r="84" spans="1:5" ht="27.6" x14ac:dyDescent="0.3">
      <c r="A84" s="19" t="s">
        <v>111</v>
      </c>
      <c r="B84" s="11" t="s">
        <v>69</v>
      </c>
      <c r="C84" s="22">
        <f>SUM(C85:C88)</f>
        <v>185246.4</v>
      </c>
      <c r="D84" s="22">
        <f>SUM(D85:D88)</f>
        <v>178067.89</v>
      </c>
      <c r="E84" s="22">
        <f t="shared" si="1"/>
        <v>96.12</v>
      </c>
    </row>
    <row r="85" spans="1:5" ht="15.6" x14ac:dyDescent="0.3">
      <c r="A85" s="23" t="s">
        <v>112</v>
      </c>
      <c r="B85" s="13" t="s">
        <v>70</v>
      </c>
      <c r="C85" s="24">
        <v>17533.95</v>
      </c>
      <c r="D85" s="25">
        <v>17019.8</v>
      </c>
      <c r="E85" s="26">
        <f t="shared" si="1"/>
        <v>97.07</v>
      </c>
    </row>
    <row r="86" spans="1:5" ht="15.6" x14ac:dyDescent="0.3">
      <c r="A86" s="23" t="s">
        <v>113</v>
      </c>
      <c r="B86" s="13" t="s">
        <v>71</v>
      </c>
      <c r="C86" s="24">
        <v>22346.63</v>
      </c>
      <c r="D86" s="25">
        <v>19750.52</v>
      </c>
      <c r="E86" s="26">
        <f t="shared" si="1"/>
        <v>88.38</v>
      </c>
    </row>
    <row r="87" spans="1:5" ht="15.6" x14ac:dyDescent="0.3">
      <c r="A87" s="23" t="s">
        <v>114</v>
      </c>
      <c r="B87" s="13" t="s">
        <v>72</v>
      </c>
      <c r="C87" s="24">
        <v>107111.42</v>
      </c>
      <c r="D87" s="25">
        <v>103858.18</v>
      </c>
      <c r="E87" s="26">
        <f t="shared" si="1"/>
        <v>96.96</v>
      </c>
    </row>
    <row r="88" spans="1:5" ht="27.6" x14ac:dyDescent="0.3">
      <c r="A88" s="23" t="s">
        <v>115</v>
      </c>
      <c r="B88" s="13" t="s">
        <v>73</v>
      </c>
      <c r="C88" s="24">
        <v>38254.400000000001</v>
      </c>
      <c r="D88" s="25">
        <v>37439.39</v>
      </c>
      <c r="E88" s="26">
        <f t="shared" si="1"/>
        <v>97.87</v>
      </c>
    </row>
    <row r="89" spans="1:5" x14ac:dyDescent="0.3">
      <c r="A89" s="19" t="s">
        <v>116</v>
      </c>
      <c r="B89" s="11" t="s">
        <v>74</v>
      </c>
      <c r="C89" s="22">
        <f>SUM(C90)</f>
        <v>4707.68</v>
      </c>
      <c r="D89" s="22">
        <f>SUM(D90)</f>
        <v>4674.88</v>
      </c>
      <c r="E89" s="22">
        <f t="shared" si="1"/>
        <v>99.3</v>
      </c>
    </row>
    <row r="90" spans="1:5" ht="27.6" x14ac:dyDescent="0.3">
      <c r="A90" s="23" t="s">
        <v>117</v>
      </c>
      <c r="B90" s="13" t="s">
        <v>75</v>
      </c>
      <c r="C90" s="24">
        <v>4707.68</v>
      </c>
      <c r="D90" s="25">
        <v>4674.88</v>
      </c>
      <c r="E90" s="26">
        <f t="shared" si="1"/>
        <v>99.3</v>
      </c>
    </row>
    <row r="91" spans="1:5" x14ac:dyDescent="0.3">
      <c r="A91" s="19" t="s">
        <v>118</v>
      </c>
      <c r="B91" s="11" t="s">
        <v>76</v>
      </c>
      <c r="C91" s="22">
        <f>SUM(C92:C96)</f>
        <v>1369953.2500000002</v>
      </c>
      <c r="D91" s="22">
        <f>SUM(D92:D96)</f>
        <v>1358273.14</v>
      </c>
      <c r="E91" s="22">
        <f t="shared" si="1"/>
        <v>99.15</v>
      </c>
    </row>
    <row r="92" spans="1:5" ht="15.6" x14ac:dyDescent="0.3">
      <c r="A92" s="23" t="s">
        <v>119</v>
      </c>
      <c r="B92" s="13" t="s">
        <v>77</v>
      </c>
      <c r="C92" s="24">
        <v>606209.35</v>
      </c>
      <c r="D92" s="25">
        <v>600418.07999999996</v>
      </c>
      <c r="E92" s="26">
        <f t="shared" si="1"/>
        <v>99.04</v>
      </c>
    </row>
    <row r="93" spans="1:5" ht="15.6" x14ac:dyDescent="0.3">
      <c r="A93" s="23" t="s">
        <v>120</v>
      </c>
      <c r="B93" s="13" t="s">
        <v>78</v>
      </c>
      <c r="C93" s="24">
        <v>476671.48</v>
      </c>
      <c r="D93" s="25">
        <v>473934.75</v>
      </c>
      <c r="E93" s="26">
        <f t="shared" si="1"/>
        <v>99.43</v>
      </c>
    </row>
    <row r="94" spans="1:5" ht="15.6" x14ac:dyDescent="0.3">
      <c r="A94" s="23" t="s">
        <v>133</v>
      </c>
      <c r="B94" s="29" t="s">
        <v>134</v>
      </c>
      <c r="C94" s="24">
        <v>192783.58</v>
      </c>
      <c r="D94" s="25">
        <v>192131.4</v>
      </c>
      <c r="E94" s="26">
        <f t="shared" si="1"/>
        <v>99.66</v>
      </c>
    </row>
    <row r="95" spans="1:5" ht="15.6" x14ac:dyDescent="0.3">
      <c r="A95" s="23" t="s">
        <v>121</v>
      </c>
      <c r="B95" s="13" t="s">
        <v>79</v>
      </c>
      <c r="C95" s="24">
        <v>32935.29</v>
      </c>
      <c r="D95" s="25">
        <v>31996.25</v>
      </c>
      <c r="E95" s="26">
        <f t="shared" si="1"/>
        <v>97.15</v>
      </c>
    </row>
    <row r="96" spans="1:5" ht="15.6" x14ac:dyDescent="0.3">
      <c r="A96" s="23" t="s">
        <v>122</v>
      </c>
      <c r="B96" s="13" t="s">
        <v>80</v>
      </c>
      <c r="C96" s="24">
        <v>61353.55</v>
      </c>
      <c r="D96" s="25">
        <v>59792.66</v>
      </c>
      <c r="E96" s="26">
        <f t="shared" si="1"/>
        <v>97.46</v>
      </c>
    </row>
    <row r="97" spans="1:5" ht="27.6" x14ac:dyDescent="0.3">
      <c r="A97" s="19" t="s">
        <v>123</v>
      </c>
      <c r="B97" s="11" t="s">
        <v>81</v>
      </c>
      <c r="C97" s="22">
        <f>SUM(C98:C99)</f>
        <v>189684.67</v>
      </c>
      <c r="D97" s="22">
        <f>SUM(D98:D99)</f>
        <v>189185.40999999997</v>
      </c>
      <c r="E97" s="22">
        <f t="shared" si="1"/>
        <v>99.74</v>
      </c>
    </row>
    <row r="98" spans="1:5" ht="15.6" x14ac:dyDescent="0.3">
      <c r="A98" s="23" t="s">
        <v>124</v>
      </c>
      <c r="B98" s="13" t="s">
        <v>82</v>
      </c>
      <c r="C98" s="24">
        <v>136839.51</v>
      </c>
      <c r="D98" s="25">
        <v>136836.76999999999</v>
      </c>
      <c r="E98" s="26">
        <f t="shared" si="1"/>
        <v>100</v>
      </c>
    </row>
    <row r="99" spans="1:5" ht="27.6" x14ac:dyDescent="0.3">
      <c r="A99" s="23" t="s">
        <v>125</v>
      </c>
      <c r="B99" s="13" t="s">
        <v>83</v>
      </c>
      <c r="C99" s="24">
        <v>52845.16</v>
      </c>
      <c r="D99" s="25">
        <v>52348.639999999999</v>
      </c>
      <c r="E99" s="26">
        <f t="shared" si="1"/>
        <v>99.06</v>
      </c>
    </row>
    <row r="100" spans="1:5" x14ac:dyDescent="0.3">
      <c r="A100" s="16">
        <v>1000</v>
      </c>
      <c r="B100" s="11" t="s">
        <v>84</v>
      </c>
      <c r="C100" s="22">
        <f>SUM(C101:C105)</f>
        <v>128867.65</v>
      </c>
      <c r="D100" s="22">
        <f>SUM(D101:D105)</f>
        <v>128405.56999999999</v>
      </c>
      <c r="E100" s="22">
        <f t="shared" si="1"/>
        <v>99.64</v>
      </c>
    </row>
    <row r="101" spans="1:5" ht="15.6" x14ac:dyDescent="0.3">
      <c r="A101" s="6">
        <v>1001</v>
      </c>
      <c r="B101" s="13" t="s">
        <v>85</v>
      </c>
      <c r="C101" s="24">
        <v>3139.95</v>
      </c>
      <c r="D101" s="25">
        <v>3139.95</v>
      </c>
      <c r="E101" s="26">
        <f t="shared" si="1"/>
        <v>100</v>
      </c>
    </row>
    <row r="102" spans="1:5" ht="15.6" x14ac:dyDescent="0.3">
      <c r="A102" s="6">
        <v>1002</v>
      </c>
      <c r="B102" s="13" t="s">
        <v>86</v>
      </c>
      <c r="C102" s="24">
        <v>53190.63</v>
      </c>
      <c r="D102" s="25">
        <v>52980.38</v>
      </c>
      <c r="E102" s="26">
        <f t="shared" si="1"/>
        <v>99.6</v>
      </c>
    </row>
    <row r="103" spans="1:5" ht="15.6" x14ac:dyDescent="0.3">
      <c r="A103" s="6">
        <v>1003</v>
      </c>
      <c r="B103" s="13" t="s">
        <v>87</v>
      </c>
      <c r="C103" s="24">
        <v>26483.47</v>
      </c>
      <c r="D103" s="25">
        <v>26248.62</v>
      </c>
      <c r="E103" s="26">
        <f t="shared" si="1"/>
        <v>99.11</v>
      </c>
    </row>
    <row r="104" spans="1:5" ht="15.6" x14ac:dyDescent="0.3">
      <c r="A104" s="6">
        <v>1004</v>
      </c>
      <c r="B104" s="13" t="s">
        <v>88</v>
      </c>
      <c r="C104" s="24">
        <v>13748.81</v>
      </c>
      <c r="D104" s="25">
        <v>13736.78</v>
      </c>
      <c r="E104" s="26">
        <f t="shared" si="1"/>
        <v>99.91</v>
      </c>
    </row>
    <row r="105" spans="1:5" ht="15.6" x14ac:dyDescent="0.3">
      <c r="A105" s="6">
        <v>1006</v>
      </c>
      <c r="B105" s="13" t="s">
        <v>89</v>
      </c>
      <c r="C105" s="24">
        <v>32304.79</v>
      </c>
      <c r="D105" s="25">
        <v>32299.84</v>
      </c>
      <c r="E105" s="26">
        <f t="shared" si="1"/>
        <v>99.98</v>
      </c>
    </row>
    <row r="106" spans="1:5" x14ac:dyDescent="0.3">
      <c r="A106" s="6">
        <v>1100</v>
      </c>
      <c r="B106" s="11" t="s">
        <v>90</v>
      </c>
      <c r="C106" s="22">
        <f>SUM(C107:C109)</f>
        <v>201373.62</v>
      </c>
      <c r="D106" s="22">
        <f>SUM(D107:D109)</f>
        <v>197118.63999999998</v>
      </c>
      <c r="E106" s="22">
        <f t="shared" si="1"/>
        <v>97.89</v>
      </c>
    </row>
    <row r="107" spans="1:5" ht="15.6" x14ac:dyDescent="0.3">
      <c r="A107" s="6">
        <v>1101</v>
      </c>
      <c r="B107" s="13" t="s">
        <v>91</v>
      </c>
      <c r="C107" s="24">
        <v>143578.13</v>
      </c>
      <c r="D107" s="25">
        <v>140405.78</v>
      </c>
      <c r="E107" s="26">
        <f t="shared" si="1"/>
        <v>97.79</v>
      </c>
    </row>
    <row r="108" spans="1:5" ht="15.6" x14ac:dyDescent="0.3">
      <c r="A108" s="6">
        <v>1102</v>
      </c>
      <c r="B108" s="13" t="s">
        <v>92</v>
      </c>
      <c r="C108" s="24">
        <v>51267.16</v>
      </c>
      <c r="D108" s="25">
        <v>50306.83</v>
      </c>
      <c r="E108" s="26">
        <f t="shared" si="1"/>
        <v>98.13</v>
      </c>
    </row>
    <row r="109" spans="1:5" ht="27.6" x14ac:dyDescent="0.3">
      <c r="A109" s="6">
        <v>1105</v>
      </c>
      <c r="B109" s="13" t="s">
        <v>93</v>
      </c>
      <c r="C109" s="24">
        <v>6528.33</v>
      </c>
      <c r="D109" s="25">
        <v>6406.03</v>
      </c>
      <c r="E109" s="26">
        <f t="shared" si="1"/>
        <v>98.13</v>
      </c>
    </row>
    <row r="110" spans="1:5" ht="27.6" x14ac:dyDescent="0.3">
      <c r="A110" s="6">
        <v>1300</v>
      </c>
      <c r="B110" s="11" t="s">
        <v>94</v>
      </c>
      <c r="C110" s="22">
        <f>SUM(C111)</f>
        <v>0</v>
      </c>
      <c r="D110" s="22">
        <f>SUM(D111)</f>
        <v>0</v>
      </c>
      <c r="E110" s="22" t="s">
        <v>135</v>
      </c>
    </row>
    <row r="111" spans="1:5" ht="27.6" x14ac:dyDescent="0.3">
      <c r="A111" s="6">
        <v>1301</v>
      </c>
      <c r="B111" s="13" t="s">
        <v>95</v>
      </c>
      <c r="C111" s="26"/>
      <c r="D111" s="26">
        <v>0</v>
      </c>
      <c r="E111" s="26" t="s">
        <v>135</v>
      </c>
    </row>
    <row r="112" spans="1:5" x14ac:dyDescent="0.3">
      <c r="A112" s="6"/>
      <c r="B112" s="11" t="s">
        <v>96</v>
      </c>
      <c r="C112" s="30">
        <f>C68+C77+C79+C84+C89+C91+C97+C100+C106+C110</f>
        <v>2522060.2500000005</v>
      </c>
      <c r="D112" s="30">
        <f>D68+D77+D79+D84+D89+D91+D97+D100+D106+D110</f>
        <v>2490582.64</v>
      </c>
      <c r="E112" s="22">
        <f>ROUND(D112/C112*100,2)</f>
        <v>98.75</v>
      </c>
    </row>
    <row r="113" spans="1:5" x14ac:dyDescent="0.3">
      <c r="A113" s="6"/>
      <c r="B113" s="11" t="s">
        <v>97</v>
      </c>
      <c r="C113" s="12">
        <f>C66-C112</f>
        <v>-16361.260000000708</v>
      </c>
      <c r="D113" s="12">
        <f>D66-D112</f>
        <v>15684.869999999646</v>
      </c>
      <c r="E113" s="31" t="s">
        <v>135</v>
      </c>
    </row>
    <row r="114" spans="1:5" x14ac:dyDescent="0.3">
      <c r="A114" s="32"/>
      <c r="B114" s="32"/>
      <c r="C114" s="32"/>
      <c r="D114" s="32"/>
      <c r="E114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2017-10-27T07:02:46Z</cp:lastPrinted>
  <dcterms:created xsi:type="dcterms:W3CDTF">2016-12-06T08:29:05Z</dcterms:created>
  <dcterms:modified xsi:type="dcterms:W3CDTF">2019-02-14T03:08:27Z</dcterms:modified>
</cp:coreProperties>
</file>