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10.2018" sheetId="1" r:id="rId1"/>
  </sheets>
  <definedNames>
    <definedName name="_xlnm.Print_Titles" localSheetId="0">'исполнение на 01.10.2018'!$6:$7</definedName>
  </definedNames>
  <calcPr fullCalcOnLoad="1"/>
</workbook>
</file>

<file path=xl/sharedStrings.xml><?xml version="1.0" encoding="utf-8"?>
<sst xmlns="http://schemas.openxmlformats.org/spreadsheetml/2006/main" count="113" uniqueCount="93">
  <si>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</si>
  <si>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</si>
  <si>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</si>
  <si>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</si>
  <si>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</si>
  <si>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</si>
  <si>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</si>
  <si>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</si>
  <si>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</si>
  <si>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</si>
  <si>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</si>
  <si>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</si>
  <si>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</si>
  <si>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</si>
  <si>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</si>
  <si>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</si>
  <si>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</si>
  <si>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</si>
  <si>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</si>
  <si>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</si>
  <si>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</si>
  <si>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</si>
  <si>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</si>
  <si>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</si>
  <si>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</si>
  <si>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</si>
  <si>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</si>
  <si>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</si>
  <si>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</si>
  <si>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</si>
  <si>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</si>
  <si>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</si>
  <si>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</si>
  <si>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</si>
  <si>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</si>
  <si>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</si>
  <si>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</si>
  <si>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</si>
  <si>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</si>
  <si>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</si>
  <si>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</si>
  <si>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</si>
  <si>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</si>
  <si>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</si>
  <si>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</si>
  <si>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</si>
  <si>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</si>
  <si>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</si>
  <si>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</si>
  <si>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</si>
  <si>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</si>
  <si>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</si>
  <si>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</si>
  <si>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</si>
  <si>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</si>
  <si>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</si>
  <si>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</si>
  <si>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</si>
  <si>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</si>
  <si>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</si>
  <si>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</si>
  <si>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</si>
  <si>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</si>
  <si>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</si>
  <si>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</si>
  <si>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</si>
  <si>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</si>
  <si>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</si>
  <si>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</si>
  <si>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</si>
  <si>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</si>
  <si>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</si>
  <si>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</si>
  <si>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</si>
  <si>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</si>
  <si>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</si>
  <si>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</si>
  <si>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</si>
  <si>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</si>
  <si>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</si>
  <si>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</si>
  <si>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</si>
  <si>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</si>
  <si>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</si>
  <si>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</si>
  <si>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</si>
  <si>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</si>
  <si>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</si>
  <si>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 лет</t>
  </si>
  <si>
    <t>-</t>
  </si>
  <si>
    <t>по состоянию на 01 октября 2018 года</t>
  </si>
  <si>
    <t>План с учетом изменений на 01.10.2018 года</t>
  </si>
  <si>
    <t>Исполнено на 01.10.2018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</si>
</sst>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3"/>
  <sheetViews>
    <sheetView showGridLines="0" tabSelected="1" zoomScalePageLayoutView="0" workbookViewId="0" topLeftCell="A76">
      <selection activeCell="T94" sqref="T9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91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92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2394542734.59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1724809538.8400002</v>
      </c>
      <c r="U8" s="45">
        <f>ROUND(T8/F8*100,2)</f>
        <v>72.03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SUM(F10+F13+F14+F15+F18+F20+F21+F22+F23+F24+F25)</f>
        <v>497171869.92</v>
      </c>
      <c r="G9" s="43">
        <f aca="true" t="shared" si="0" ref="G9:S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>SUM(T10+T13+T14+T15+T18+T19+T20+T21+T22+T23+T24+T25)</f>
        <v>385273270.14</v>
      </c>
      <c r="U9" s="41">
        <f>ROUND(T9/F9*100,2)</f>
        <v>77.49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339573000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261469241.53</v>
      </c>
      <c r="U10" s="41">
        <f>ROUND(T10/F10*100,2)</f>
        <v>77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22518400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32289376.65</v>
      </c>
      <c r="U11" s="41">
        <f aca="true" t="shared" si="2" ref="U11:U31">ROUND(T11/F11*100,2)</f>
        <v>143.39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229179864.88</v>
      </c>
      <c r="U12" s="41">
        <f t="shared" si="2"/>
        <v>72.28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13838212.28</v>
      </c>
      <c r="U13" s="41">
        <f t="shared" si="2"/>
        <v>79.13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17897171.38</v>
      </c>
      <c r="U14" s="41">
        <f t="shared" si="2"/>
        <v>70.78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40521000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20565671.15</v>
      </c>
      <c r="U15" s="41">
        <f t="shared" si="2"/>
        <v>50.75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3314635.17</v>
      </c>
      <c r="U16" s="41">
        <f t="shared" si="2"/>
        <v>24.62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17251035.98</v>
      </c>
      <c r="U17" s="41">
        <f t="shared" si="2"/>
        <v>63.75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6441700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6644829.49</v>
      </c>
      <c r="U18" s="41">
        <f t="shared" si="2"/>
        <v>103.15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2756.21</v>
      </c>
      <c r="U19" s="41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29950996.62</v>
      </c>
      <c r="U20" s="41" t="s">
        <v>89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8413032.29</v>
      </c>
      <c r="U21" s="41">
        <f t="shared" si="2"/>
        <v>120.58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1400269.92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2941716.7</v>
      </c>
      <c r="U22" s="41">
        <f t="shared" si="2"/>
        <v>210.08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20013900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18181916.19</v>
      </c>
      <c r="U23" s="41">
        <f t="shared" si="2"/>
        <v>90.85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5328869.5</v>
      </c>
      <c r="U24" s="41">
        <f t="shared" si="2"/>
        <v>118.12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38856.8</v>
      </c>
      <c r="U25" s="41">
        <f t="shared" si="2"/>
        <v>35.26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1897370864.67</v>
      </c>
      <c r="G26" s="43">
        <f aca="true" t="shared" si="4" ref="G26:S26">SUM(G27:G31)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1339536268.7</v>
      </c>
      <c r="U26" s="41">
        <f t="shared" si="2"/>
        <v>70.6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1896625568.9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1340662760.94</v>
      </c>
      <c r="U27" s="41">
        <f t="shared" si="2"/>
        <v>70.69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2105040.78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1976295.78</v>
      </c>
      <c r="U28" s="41">
        <f t="shared" si="2"/>
        <v>93.88</v>
      </c>
      <c r="V28" s="9"/>
      <c r="W28" s="9"/>
      <c r="X28" s="9"/>
    </row>
    <row r="29" spans="1:24" ht="89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8.25">
      <c r="A30" s="15" t="s">
        <v>88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6000</v>
      </c>
      <c r="U30" s="41" t="s">
        <v>89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-1359745.01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-3108788.02</v>
      </c>
      <c r="U31" s="41">
        <f t="shared" si="2"/>
        <v>228.63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SUM(F35,F44,F46,F51,F56,F58,F64,F67,F73,F77)</f>
        <v>2459834885.68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SUM(T35,T44,T46,T51,T56,T58,T64,T67,T73,T77)</f>
        <v>1711224253.54</v>
      </c>
      <c r="U34" s="30">
        <f aca="true" t="shared" si="5" ref="U34:U78">ROUND(T34/F34*100,2)</f>
        <v>69.57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138461606.77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87329106.62</v>
      </c>
      <c r="U35" s="30">
        <f t="shared" si="5"/>
        <v>63.07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1702046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1167574.68</v>
      </c>
      <c r="U36" s="30">
        <f t="shared" si="5"/>
        <v>68.6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6395386.08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5023155.96</v>
      </c>
      <c r="U37" s="30">
        <f t="shared" si="5"/>
        <v>78.54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54575331.92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34230163.48</v>
      </c>
      <c r="U38" s="30">
        <f t="shared" si="5"/>
        <v>62.72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93600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93600</v>
      </c>
      <c r="U39" s="30">
        <f t="shared" si="5"/>
        <v>100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14258016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9101931.07</v>
      </c>
      <c r="U40" s="30">
        <f t="shared" si="5"/>
        <v>63.84</v>
      </c>
      <c r="V40" s="6">
        <v>0</v>
      </c>
      <c r="W40" s="7">
        <v>0</v>
      </c>
      <c r="X40" s="6">
        <v>0</v>
      </c>
    </row>
    <row r="41" spans="1:24" ht="30" customHeight="1" outlineLevel="1">
      <c r="A41" s="11" t="s">
        <v>46</v>
      </c>
      <c r="B41" s="5"/>
      <c r="C41" s="5"/>
      <c r="D41" s="5"/>
      <c r="E41" s="5"/>
      <c r="F41" s="31">
        <v>9100000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6267212.56</v>
      </c>
      <c r="U41" s="30">
        <f t="shared" si="5"/>
        <v>68.87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51387226.77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31445468.87</v>
      </c>
      <c r="U43" s="30">
        <f t="shared" si="5"/>
        <v>61.19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</f>
        <v>18383629.85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T45</f>
        <v>12692068.42</v>
      </c>
      <c r="U44" s="30">
        <f t="shared" si="5"/>
        <v>69.04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18383629.85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12692068.42</v>
      </c>
      <c r="U45" s="30">
        <f t="shared" si="5"/>
        <v>69.04</v>
      </c>
      <c r="V45" s="6">
        <v>0</v>
      </c>
      <c r="W45" s="7">
        <v>0</v>
      </c>
      <c r="X45" s="6">
        <v>0</v>
      </c>
    </row>
    <row r="46" spans="1:24" ht="15">
      <c r="A46" s="13" t="s">
        <v>4</v>
      </c>
      <c r="B46" s="5"/>
      <c r="C46" s="5"/>
      <c r="D46" s="5"/>
      <c r="E46" s="5"/>
      <c r="F46" s="32">
        <f>SUM(F47:F50)</f>
        <v>278037711.14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f>SUM(T47:T50)</f>
        <v>192160457.41</v>
      </c>
      <c r="U46" s="30">
        <f t="shared" si="5"/>
        <v>69.11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50</v>
      </c>
      <c r="B47" s="5"/>
      <c r="C47" s="5"/>
      <c r="D47" s="5"/>
      <c r="E47" s="5"/>
      <c r="F47" s="31">
        <v>6648210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4835110.9</v>
      </c>
      <c r="U47" s="30">
        <f t="shared" si="5"/>
        <v>72.73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51</v>
      </c>
      <c r="B48" s="5"/>
      <c r="C48" s="5"/>
      <c r="D48" s="5"/>
      <c r="E48" s="5"/>
      <c r="F48" s="31">
        <v>82586000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61235122.7</v>
      </c>
      <c r="U48" s="30">
        <f t="shared" si="5"/>
        <v>74.15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52</v>
      </c>
      <c r="B49" s="5"/>
      <c r="C49" s="5"/>
      <c r="D49" s="5"/>
      <c r="E49" s="5"/>
      <c r="F49" s="31">
        <v>177443621.14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120519648.75</v>
      </c>
      <c r="U49" s="30">
        <f t="shared" si="5"/>
        <v>67.92</v>
      </c>
      <c r="V49" s="6">
        <v>0</v>
      </c>
      <c r="W49" s="7">
        <v>0</v>
      </c>
      <c r="X49" s="6">
        <v>0</v>
      </c>
    </row>
    <row r="50" spans="1:24" ht="25.5" outlineLevel="1">
      <c r="A50" s="14" t="s">
        <v>53</v>
      </c>
      <c r="B50" s="5"/>
      <c r="C50" s="5"/>
      <c r="D50" s="5"/>
      <c r="E50" s="5"/>
      <c r="F50" s="31">
        <v>11359880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5570575.06</v>
      </c>
      <c r="U50" s="30">
        <f t="shared" si="5"/>
        <v>49.04</v>
      </c>
      <c r="V50" s="6">
        <v>0</v>
      </c>
      <c r="W50" s="7">
        <v>0</v>
      </c>
      <c r="X50" s="6">
        <v>0</v>
      </c>
    </row>
    <row r="51" spans="1:24" ht="25.5">
      <c r="A51" s="29" t="s">
        <v>73</v>
      </c>
      <c r="B51" s="5"/>
      <c r="C51" s="5"/>
      <c r="D51" s="5"/>
      <c r="E51" s="5"/>
      <c r="F51" s="32">
        <f>SUM(F52:F55)</f>
        <v>188307283.71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f>SUM(T52:T55)</f>
        <v>97723268.34</v>
      </c>
      <c r="U51" s="30">
        <f t="shared" si="5"/>
        <v>51.9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54</v>
      </c>
      <c r="B52" s="5"/>
      <c r="C52" s="5"/>
      <c r="D52" s="5"/>
      <c r="E52" s="5"/>
      <c r="F52" s="31">
        <v>17977717.4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10315526.57</v>
      </c>
      <c r="U52" s="30">
        <f t="shared" si="5"/>
        <v>57.38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55</v>
      </c>
      <c r="B53" s="5"/>
      <c r="C53" s="5"/>
      <c r="D53" s="5"/>
      <c r="E53" s="5"/>
      <c r="F53" s="31">
        <v>25484477.94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8672916.63</v>
      </c>
      <c r="U53" s="30">
        <f t="shared" si="5"/>
        <v>34.03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56</v>
      </c>
      <c r="B54" s="5"/>
      <c r="C54" s="5"/>
      <c r="D54" s="5"/>
      <c r="E54" s="5"/>
      <c r="F54" s="31">
        <v>107707329.37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52644357.79</v>
      </c>
      <c r="U54" s="30">
        <f t="shared" si="5"/>
        <v>48.88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57</v>
      </c>
      <c r="B55" s="5"/>
      <c r="C55" s="5"/>
      <c r="D55" s="5"/>
      <c r="E55" s="5"/>
      <c r="F55" s="31">
        <v>37137759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26090467.35</v>
      </c>
      <c r="U55" s="30">
        <f t="shared" si="5"/>
        <v>70.25</v>
      </c>
      <c r="V55" s="6">
        <v>0</v>
      </c>
      <c r="W55" s="7">
        <v>0</v>
      </c>
      <c r="X55" s="6">
        <v>0</v>
      </c>
    </row>
    <row r="56" spans="1:24" ht="15">
      <c r="A56" s="4" t="s">
        <v>5</v>
      </c>
      <c r="B56" s="5"/>
      <c r="C56" s="5"/>
      <c r="D56" s="5"/>
      <c r="E56" s="5"/>
      <c r="F56" s="32">
        <f>F57</f>
        <v>4707680</v>
      </c>
      <c r="G56" s="32">
        <f aca="true" t="shared" si="7" ref="G56:T56">G57</f>
        <v>0</v>
      </c>
      <c r="H56" s="32">
        <f t="shared" si="7"/>
        <v>0</v>
      </c>
      <c r="I56" s="32">
        <f t="shared" si="7"/>
        <v>0</v>
      </c>
      <c r="J56" s="32">
        <f t="shared" si="7"/>
        <v>0</v>
      </c>
      <c r="K56" s="32">
        <f t="shared" si="7"/>
        <v>0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0</v>
      </c>
      <c r="P56" s="32">
        <f t="shared" si="7"/>
        <v>0</v>
      </c>
      <c r="Q56" s="32">
        <f t="shared" si="7"/>
        <v>0</v>
      </c>
      <c r="R56" s="32">
        <f t="shared" si="7"/>
        <v>0</v>
      </c>
      <c r="S56" s="32">
        <f t="shared" si="7"/>
        <v>0</v>
      </c>
      <c r="T56" s="32">
        <f t="shared" si="7"/>
        <v>3136585.27</v>
      </c>
      <c r="U56" s="30">
        <f t="shared" si="5"/>
        <v>66.63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58</v>
      </c>
      <c r="B57" s="5"/>
      <c r="C57" s="5"/>
      <c r="D57" s="5"/>
      <c r="E57" s="5"/>
      <c r="F57" s="31">
        <v>4707680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3136585.27</v>
      </c>
      <c r="U57" s="30">
        <f t="shared" si="5"/>
        <v>66.63</v>
      </c>
      <c r="V57" s="6">
        <v>0</v>
      </c>
      <c r="W57" s="7">
        <v>0</v>
      </c>
      <c r="X57" s="6">
        <v>0</v>
      </c>
    </row>
    <row r="58" spans="1:24" ht="15">
      <c r="A58" s="4" t="s">
        <v>6</v>
      </c>
      <c r="B58" s="5"/>
      <c r="C58" s="5"/>
      <c r="D58" s="5"/>
      <c r="E58" s="5"/>
      <c r="F58" s="32">
        <f>SUM(F59:F63)</f>
        <v>1339925980.3799999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f>SUM(T59:T63)</f>
        <v>966633415.4399999</v>
      </c>
      <c r="U58" s="30">
        <f t="shared" si="5"/>
        <v>72.14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59</v>
      </c>
      <c r="B59" s="5"/>
      <c r="C59" s="5"/>
      <c r="D59" s="5"/>
      <c r="E59" s="5"/>
      <c r="F59" s="31">
        <v>588116703.06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420811093.59</v>
      </c>
      <c r="U59" s="30">
        <f t="shared" si="5"/>
        <v>71.55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60</v>
      </c>
      <c r="B60" s="5"/>
      <c r="C60" s="5"/>
      <c r="D60" s="5"/>
      <c r="E60" s="5"/>
      <c r="F60" s="31">
        <v>463143281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337643531.1</v>
      </c>
      <c r="U60" s="30">
        <f t="shared" si="5"/>
        <v>72.9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83</v>
      </c>
      <c r="B61" s="5"/>
      <c r="C61" s="5"/>
      <c r="D61" s="5"/>
      <c r="E61" s="5"/>
      <c r="F61" s="31">
        <v>196196794.32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146018763.8</v>
      </c>
      <c r="U61" s="30">
        <f t="shared" si="5"/>
        <v>74.42</v>
      </c>
      <c r="V61" s="6"/>
      <c r="W61" s="7"/>
      <c r="X61" s="6"/>
    </row>
    <row r="62" spans="1:24" ht="15" outlineLevel="1">
      <c r="A62" s="11" t="s">
        <v>84</v>
      </c>
      <c r="B62" s="5"/>
      <c r="C62" s="5"/>
      <c r="D62" s="5"/>
      <c r="E62" s="5"/>
      <c r="F62" s="31">
        <v>33540455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24998908.92</v>
      </c>
      <c r="U62" s="30">
        <f t="shared" si="5"/>
        <v>74.53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61</v>
      </c>
      <c r="B63" s="5"/>
      <c r="C63" s="5"/>
      <c r="D63" s="5"/>
      <c r="E63" s="5"/>
      <c r="F63" s="31">
        <v>58928747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37161118.03</v>
      </c>
      <c r="U63" s="30">
        <f t="shared" si="5"/>
        <v>63.06</v>
      </c>
      <c r="V63" s="6">
        <v>0</v>
      </c>
      <c r="W63" s="7">
        <v>0</v>
      </c>
      <c r="X63" s="6">
        <v>0</v>
      </c>
    </row>
    <row r="64" spans="1:24" ht="15">
      <c r="A64" s="4" t="s">
        <v>7</v>
      </c>
      <c r="B64" s="5"/>
      <c r="C64" s="5"/>
      <c r="D64" s="5"/>
      <c r="E64" s="5"/>
      <c r="F64" s="32">
        <f>F65+F66</f>
        <v>175812504.14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T65+T66</f>
        <v>139102013.85000002</v>
      </c>
      <c r="U64" s="30">
        <f t="shared" si="5"/>
        <v>79.12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62</v>
      </c>
      <c r="B65" s="5"/>
      <c r="C65" s="5"/>
      <c r="D65" s="5"/>
      <c r="E65" s="5"/>
      <c r="F65" s="31">
        <v>127167103.64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101672470.15</v>
      </c>
      <c r="U65" s="30">
        <f t="shared" si="5"/>
        <v>79.95</v>
      </c>
      <c r="V65" s="6">
        <v>0</v>
      </c>
      <c r="W65" s="7">
        <v>0</v>
      </c>
      <c r="X65" s="6">
        <v>0</v>
      </c>
    </row>
    <row r="66" spans="1:24" ht="25.5" outlineLevel="1">
      <c r="A66" s="11" t="s">
        <v>77</v>
      </c>
      <c r="B66" s="5"/>
      <c r="C66" s="5"/>
      <c r="D66" s="5"/>
      <c r="E66" s="5"/>
      <c r="F66" s="31">
        <v>48645400.5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37429543.7</v>
      </c>
      <c r="U66" s="30">
        <f t="shared" si="5"/>
        <v>76.94</v>
      </c>
      <c r="V66" s="6"/>
      <c r="W66" s="7"/>
      <c r="X66" s="6"/>
    </row>
    <row r="67" spans="1:24" ht="15">
      <c r="A67" s="4" t="s">
        <v>8</v>
      </c>
      <c r="B67" s="5"/>
      <c r="C67" s="5"/>
      <c r="D67" s="5"/>
      <c r="E67" s="5"/>
      <c r="F67" s="32">
        <f>SUM(F68:F72)</f>
        <v>130607082.69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SUM(T68:T72)</f>
        <v>89711484.81</v>
      </c>
      <c r="U67" s="30">
        <f t="shared" si="5"/>
        <v>68.69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63</v>
      </c>
      <c r="B68" s="5"/>
      <c r="C68" s="5"/>
      <c r="D68" s="5"/>
      <c r="E68" s="5"/>
      <c r="F68" s="31">
        <v>3042403.89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2091215.63</v>
      </c>
      <c r="U68" s="30">
        <f t="shared" si="5"/>
        <v>68.74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64</v>
      </c>
      <c r="B69" s="5"/>
      <c r="C69" s="5"/>
      <c r="D69" s="5"/>
      <c r="E69" s="5"/>
      <c r="F69" s="31">
        <v>54054530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39644337.65</v>
      </c>
      <c r="U69" s="30">
        <f t="shared" si="5"/>
        <v>73.34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65</v>
      </c>
      <c r="B70" s="5"/>
      <c r="C70" s="5"/>
      <c r="D70" s="5"/>
      <c r="E70" s="5"/>
      <c r="F70" s="31">
        <v>26056488.8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17163368</v>
      </c>
      <c r="U70" s="30">
        <f t="shared" si="5"/>
        <v>65.87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66</v>
      </c>
      <c r="B71" s="5"/>
      <c r="C71" s="5"/>
      <c r="D71" s="5"/>
      <c r="E71" s="5"/>
      <c r="F71" s="31">
        <v>15211000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9342007.41</v>
      </c>
      <c r="U71" s="30">
        <f t="shared" si="5"/>
        <v>61.42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67</v>
      </c>
      <c r="B72" s="5"/>
      <c r="C72" s="5"/>
      <c r="D72" s="5"/>
      <c r="E72" s="5"/>
      <c r="F72" s="31">
        <v>32242660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21470556.12</v>
      </c>
      <c r="U72" s="30">
        <f t="shared" si="5"/>
        <v>66.59</v>
      </c>
      <c r="V72" s="6">
        <v>0</v>
      </c>
      <c r="W72" s="7">
        <v>0</v>
      </c>
      <c r="X72" s="6">
        <v>0</v>
      </c>
    </row>
    <row r="73" spans="1:24" ht="15">
      <c r="A73" s="4" t="s">
        <v>9</v>
      </c>
      <c r="B73" s="5"/>
      <c r="C73" s="5"/>
      <c r="D73" s="5"/>
      <c r="E73" s="5"/>
      <c r="F73" s="32">
        <f>SUM(F74:F76)</f>
        <v>182391407.00000003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f>SUM(T74:T76)</f>
        <v>122735853.38</v>
      </c>
      <c r="U73" s="30">
        <f t="shared" si="5"/>
        <v>67.29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68</v>
      </c>
      <c r="B74" s="5"/>
      <c r="C74" s="5"/>
      <c r="D74" s="5"/>
      <c r="E74" s="5"/>
      <c r="F74" s="31">
        <v>126363947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82724674.08</v>
      </c>
      <c r="U74" s="30">
        <f t="shared" si="5"/>
        <v>65.47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69</v>
      </c>
      <c r="B75" s="5"/>
      <c r="C75" s="5"/>
      <c r="D75" s="5"/>
      <c r="E75" s="5"/>
      <c r="F75" s="31">
        <v>49411377.67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35689813.11</v>
      </c>
      <c r="U75" s="30">
        <f t="shared" si="5"/>
        <v>72.23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70</v>
      </c>
      <c r="B76" s="5"/>
      <c r="C76" s="5"/>
      <c r="D76" s="5"/>
      <c r="E76" s="5"/>
      <c r="F76" s="31">
        <v>6616082.33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4321366.19</v>
      </c>
      <c r="U76" s="30">
        <f t="shared" si="5"/>
        <v>65.32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3200000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3200000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F8-F34</f>
        <v>-65292151.089999676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13585285.30000019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SUM(F81,F84,F89,F87,F86)</f>
        <v>65292151.089999676</v>
      </c>
      <c r="G80" s="33">
        <f aca="true" t="shared" si="10" ref="G80:T80">SUM(G81,G89,G87,G86)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-13585285.299999848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29050000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-29050000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33.75" customHeight="1">
      <c r="A84" s="26" t="s">
        <v>87</v>
      </c>
      <c r="B84" s="27"/>
      <c r="C84" s="27"/>
      <c r="D84" s="27"/>
      <c r="E84" s="27"/>
      <c r="F84" s="35">
        <f>SUM(F85:F86)</f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20"/>
    </row>
    <row r="85" spans="1:21" ht="41.25" customHeight="1">
      <c r="A85" s="26" t="s">
        <v>86</v>
      </c>
      <c r="B85" s="27"/>
      <c r="C85" s="27"/>
      <c r="D85" s="27"/>
      <c r="E85" s="27"/>
      <c r="F85" s="35">
        <v>21800000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45.75" customHeight="1">
      <c r="A86" s="26" t="s">
        <v>82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26.25">
      <c r="A87" s="26" t="s">
        <v>78</v>
      </c>
      <c r="B87" s="27"/>
      <c r="C87" s="27"/>
      <c r="D87" s="27"/>
      <c r="E87" s="27"/>
      <c r="F87" s="35">
        <f>F88</f>
        <v>0</v>
      </c>
      <c r="G87" s="35">
        <f aca="true" t="shared" si="11" ref="G87:S87">G88</f>
        <v>0</v>
      </c>
      <c r="H87" s="35">
        <f t="shared" si="11"/>
        <v>0</v>
      </c>
      <c r="I87" s="35">
        <f t="shared" si="11"/>
        <v>0</v>
      </c>
      <c r="J87" s="35">
        <f t="shared" si="11"/>
        <v>0</v>
      </c>
      <c r="K87" s="35">
        <f t="shared" si="11"/>
        <v>0</v>
      </c>
      <c r="L87" s="35">
        <f t="shared" si="11"/>
        <v>0</v>
      </c>
      <c r="M87" s="35">
        <f t="shared" si="11"/>
        <v>0</v>
      </c>
      <c r="N87" s="35">
        <f t="shared" si="11"/>
        <v>0</v>
      </c>
      <c r="O87" s="35">
        <f t="shared" si="11"/>
        <v>0</v>
      </c>
      <c r="P87" s="35">
        <f t="shared" si="11"/>
        <v>0</v>
      </c>
      <c r="Q87" s="35">
        <f t="shared" si="11"/>
        <v>0</v>
      </c>
      <c r="R87" s="35">
        <f t="shared" si="11"/>
        <v>0</v>
      </c>
      <c r="S87" s="35">
        <f t="shared" si="11"/>
        <v>0</v>
      </c>
      <c r="T87" s="35">
        <f>SUM(T88)</f>
        <v>75046474.11</v>
      </c>
      <c r="U87" s="20"/>
    </row>
    <row r="88" spans="1:21" ht="90">
      <c r="A88" s="26" t="s">
        <v>79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75046474.11</v>
      </c>
      <c r="U88" s="20"/>
    </row>
    <row r="89" spans="1:21" ht="26.25">
      <c r="A89" s="26" t="s">
        <v>37</v>
      </c>
      <c r="B89" s="27"/>
      <c r="C89" s="27"/>
      <c r="D89" s="27"/>
      <c r="E89" s="27"/>
      <c r="F89" s="35">
        <f>SUM(F91,F93)</f>
        <v>43492151.089999676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SUM(T91,T93)</f>
        <v>-88631759.40999985</v>
      </c>
      <c r="U89" s="20"/>
    </row>
    <row r="90" spans="1:21" ht="15">
      <c r="A90" s="27" t="s">
        <v>38</v>
      </c>
      <c r="B90" s="27"/>
      <c r="C90" s="27"/>
      <c r="D90" s="27"/>
      <c r="E90" s="27"/>
      <c r="F90" s="35">
        <f>F91</f>
        <v>-2445392734.59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-2627014820.27</v>
      </c>
      <c r="U90" s="20"/>
    </row>
    <row r="91" spans="1:21" ht="26.25">
      <c r="A91" s="26" t="s">
        <v>39</v>
      </c>
      <c r="B91" s="27"/>
      <c r="C91" s="27"/>
      <c r="D91" s="27"/>
      <c r="E91" s="27"/>
      <c r="F91" s="35">
        <v>-2445392734.59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-2627014820.27</v>
      </c>
      <c r="U91" s="20"/>
    </row>
    <row r="92" spans="1:21" ht="15">
      <c r="A92" s="26" t="s">
        <v>40</v>
      </c>
      <c r="B92" s="27"/>
      <c r="C92" s="27"/>
      <c r="D92" s="27"/>
      <c r="E92" s="27"/>
      <c r="F92" s="35">
        <f>F93</f>
        <v>2488884885.68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2538383060.86</v>
      </c>
      <c r="U92" s="20"/>
    </row>
    <row r="93" spans="1:21" ht="26.25">
      <c r="A93" s="26" t="s">
        <v>41</v>
      </c>
      <c r="B93" s="27"/>
      <c r="C93" s="27"/>
      <c r="D93" s="27"/>
      <c r="E93" s="27"/>
      <c r="F93" s="35">
        <v>2488884885.68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2538383060.86</v>
      </c>
      <c r="U93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2018-10-15T05:12:41Z</dcterms:modified>
  <cp:category/>
  <cp:version/>
  <cp:contentType/>
  <cp:contentStatus/>
</cp:coreProperties>
</file>