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'Лист1'!$A$1:$Q$84</definedName>
  </definedNames>
  <calcPr fullCalcOnLoad="1"/>
</workbook>
</file>

<file path=xl/sharedStrings.xml><?xml version="1.0" encoding="utf-8"?>
<sst xmlns="http://schemas.openxmlformats.org/spreadsheetml/2006/main" count="256" uniqueCount="175">
  <si>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</si>
  <si>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</si>
  <si>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</si>
  <si>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</si>
  <si>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</si>
  <si>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</si>
  <si>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</si>
  <si>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</si>
  <si>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</si>
  <si>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</si>
  <si>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</si>
  <si>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</si>
  <si>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</si>
  <si>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</si>
  <si>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</si>
  <si>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</si>
  <si>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</si>
  <si>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</si>
  <si>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</si>
  <si>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</si>
  <si>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</si>
  <si>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</si>
  <si>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</si>
  <si>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</si>
  <si>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</si>
  <si>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</si>
  <si>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</si>
  <si>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</si>
  <si>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</si>
  <si>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</si>
  <si>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</si>
  <si>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</si>
  <si>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</si>
  <si>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</si>
  <si>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</si>
  <si>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</si>
  <si>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</si>
  <si>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</si>
  <si>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</si>
  <si>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</si>
  <si>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</si>
  <si>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</si>
  <si>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</si>
  <si>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</si>
  <si>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</si>
  <si>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</si>
  <si>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</si>
  <si>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</si>
  <si>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</si>
  <si>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</si>
  <si>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</si>
  <si>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</si>
  <si>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</si>
  <si>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</si>
  <si>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</si>
  <si>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</si>
  <si>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</si>
  <si>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</si>
  <si>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</si>
  <si>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</si>
  <si>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</si>
  <si>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</si>
  <si>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</si>
  <si>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</si>
  <si>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</si>
  <si>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</si>
  <si>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</si>
  <si>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</si>
  <si>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</si>
  <si>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</si>
  <si>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0410081030</t>
  </si>
  <si>
    <t>1020089430</t>
  </si>
  <si>
    <t>8.2.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</si>
  <si>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</si>
  <si>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</si>
  <si>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</si>
  <si>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</si>
  <si>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5.2.</t>
  </si>
  <si>
    <t>5.3.</t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</si>
  <si>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</si>
  <si>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</si>
  <si>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</si>
  <si>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</si>
  <si>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t xml:space="preserve"> Капитальный ремонт зданий (сооружений) МКУ ЦОДОУ  </t>
  </si>
  <si>
    <t xml:space="preserve">Объем бюджетных ассигнований, направляемых на капитальные ремонты на 2018 год и плановый период 2019 - 2020 годов </t>
  </si>
  <si>
    <t>от 18.12.2017  № 46-259р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</si>
  <si>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</si>
  <si>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Капитальный ремонт помещений, расположенных в здании по ул. Майское шоссе, 5 </t>
  </si>
  <si>
    <t>Капитальный ремонт участка автодороги по ул. Изыскательская</t>
  </si>
  <si>
    <t>0920085020</t>
  </si>
  <si>
    <t>Проектно-изыскательские работы для проведения капитального ремонта участка автодороги по ул. Изыскательская</t>
  </si>
  <si>
    <t>0920085030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</si>
  <si>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</si>
  <si>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</si>
  <si>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</si>
  <si>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>1110085010</t>
  </si>
  <si>
    <t xml:space="preserve">Капитальный ремонт системы электроснабжения МБДОУ д/с № 24, расположенного по адресу: г. Зеленогорск, ул. Диктатуры Пролетариата, 19а  </t>
  </si>
  <si>
    <t>1020089270</t>
  </si>
  <si>
    <t xml:space="preserve">Капитальный ремонт скатной кровли над блоком бассейна здания МБДОУ д/с № 24 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</si>
  <si>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</si>
  <si>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</si>
  <si>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 xml:space="preserve"> 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</si>
  <si>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</si>
  <si>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Коммунальное хозяйство</t>
  </si>
  <si>
    <t>2020 год</t>
  </si>
  <si>
    <t xml:space="preserve"> Капитальный ремонт ливневой канализации на участке по ул. Мира (в районе здания ул. Мира, 43)</t>
  </si>
  <si>
    <t>Приложение № 9</t>
  </si>
  <si>
    <t>Капитальный ремонт объектов административного назначения</t>
  </si>
  <si>
    <t>Капитальный ремонт входной группы помещения № 2 здания, расположенного по адресу: г. Зеленогорск, ул. Мира,10</t>
  </si>
  <si>
    <t>0113</t>
  </si>
  <si>
    <t>1020084380</t>
  </si>
  <si>
    <t xml:space="preserve">Капитальный ремонт ливневой канализации на участке по ул. Парковая (в районе жилых домов Парковая, 62 - Парковая, 64) </t>
  </si>
  <si>
    <t>1110085040</t>
  </si>
  <si>
    <t>Капитальный ремонт водопроводной сети на участке от т. Б до т. В</t>
  </si>
  <si>
    <t>11100S5710</t>
  </si>
  <si>
    <t>1110075710</t>
  </si>
  <si>
    <t>6.2.</t>
  </si>
  <si>
    <t>6.3.</t>
  </si>
  <si>
    <t>Капитальный ремонт системы теплоснабжения здания МБДОУ д/с № 24, расположенного по адресу: г. Зеленогорск, ул. Диктатуры Пролетариата, 19а</t>
  </si>
  <si>
    <t>1020089450</t>
  </si>
  <si>
    <t>6.4.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</si>
  <si>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</si>
  <si>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0410081040</t>
  </si>
  <si>
    <t>7.2.</t>
  </si>
  <si>
    <t>7.3.</t>
  </si>
  <si>
    <t xml:space="preserve"> Капитальный ремонт зданий МБОУ "СОШ № 167"</t>
  </si>
  <si>
    <t>1020089420</t>
  </si>
  <si>
    <t>0410081020</t>
  </si>
  <si>
    <t>8.3.</t>
  </si>
  <si>
    <t>Капитальный ремонт здания МБУ ДО ДЮСШ, расположенного по адресу: г. Зеленогорск, ул. Калинина, 21</t>
  </si>
  <si>
    <t>10200S4370</t>
  </si>
  <si>
    <t>1020074370</t>
  </si>
  <si>
    <t xml:space="preserve"> Капитальный ремонт здания МБУ ДО ДЮСШ, расположенного по адресу: г. Зеленогорск, ул. Калинина, 21</t>
  </si>
  <si>
    <t>1020084370</t>
  </si>
  <si>
    <t>Капитальный ремонт ограждения территории МБУ ДО "ЦЭКиТ"</t>
  </si>
  <si>
    <t>0707</t>
  </si>
  <si>
    <t>14000S5530</t>
  </si>
  <si>
    <t>0140075530</t>
  </si>
  <si>
    <t>Капитальный ремонт объектов молодежной политики</t>
  </si>
  <si>
    <t>9.</t>
  </si>
  <si>
    <t>9.1.</t>
  </si>
  <si>
    <t>10.</t>
  </si>
  <si>
    <t>10.1.</t>
  </si>
  <si>
    <t>10.2.</t>
  </si>
  <si>
    <t>11.</t>
  </si>
  <si>
    <t>Капитальный объектов в области физической культуры и спорта</t>
  </si>
  <si>
    <t>11.1.</t>
  </si>
  <si>
    <t xml:space="preserve"> Капитальный ремонт помещений, расположенных в здании по ул. Калинина, 8, находящихся в пользовании МКУ "КФиС"</t>
  </si>
  <si>
    <t>1105</t>
  </si>
  <si>
    <t>1020089280</t>
  </si>
  <si>
    <t>Общегосударственные вопросы</t>
  </si>
  <si>
    <t>0100</t>
  </si>
  <si>
    <t>Другие общегосударственные вопросы</t>
  </si>
  <si>
    <t>5.4.</t>
  </si>
  <si>
    <t>Молодежная политика</t>
  </si>
  <si>
    <t>Физическая культура и спорт</t>
  </si>
  <si>
    <t>1100</t>
  </si>
  <si>
    <t>5.5.</t>
  </si>
  <si>
    <t>Другие вопросы в области физической культуры и спорта</t>
  </si>
  <si>
    <t xml:space="preserve"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</t>
  </si>
  <si>
    <t>1020089320</t>
  </si>
  <si>
    <t>6.5.</t>
  </si>
  <si>
    <t>Капитальный ремонт объектов в области культуры</t>
  </si>
  <si>
    <t xml:space="preserve"> Капитальный ремонт зданий (сооружений) муниципальных учреждений культуры в целях выполнения требований пожарной безопасности </t>
  </si>
  <si>
    <t>0801</t>
  </si>
  <si>
    <t>0410081050</t>
  </si>
  <si>
    <t>11.2.</t>
  </si>
  <si>
    <t xml:space="preserve"> Капитальный ремонт сцены здания МБУК "Центр культуры" по адресу: ул. Диктатуры Пролетариата, д. 19А</t>
  </si>
  <si>
    <t>1020089310</t>
  </si>
  <si>
    <t>12.</t>
  </si>
  <si>
    <t>12.1.</t>
  </si>
  <si>
    <t>Культура, кинематография</t>
  </si>
  <si>
    <t>Культура</t>
  </si>
  <si>
    <t>0800</t>
  </si>
  <si>
    <t>от ____________  №  __________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</si>
</sst>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9" fontId="6" fillId="0" borderId="11" xfId="0" applyNumberFormat="1" applyFont="1" applyBorder="1" applyAlignment="1" applyProtection="1">
      <alignment horizontal="left" vertical="top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83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89" fontId="6" fillId="0" borderId="16" xfId="0" applyNumberFormat="1" applyFont="1" applyBorder="1" applyAlignment="1" applyProtection="1">
      <alignment horizontal="left" vertical="top" wrapText="1"/>
      <protection/>
    </xf>
    <xf numFmtId="189" fontId="6" fillId="0" borderId="17" xfId="0" applyNumberFormat="1" applyFont="1" applyBorder="1" applyAlignment="1" applyProtection="1">
      <alignment horizontal="left" vertical="top" wrapText="1"/>
      <protection/>
    </xf>
    <xf numFmtId="189" fontId="6" fillId="0" borderId="13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50" zoomScaleNormal="39" zoomScaleSheetLayoutView="50" zoomScalePageLayoutView="50" workbookViewId="0" topLeftCell="A55">
      <selection activeCell="U13" sqref="U13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63" t="s">
        <v>106</v>
      </c>
      <c r="O1" s="63"/>
      <c r="P1" s="63"/>
      <c r="Q1" s="63"/>
      <c r="R1" s="63"/>
    </row>
    <row r="2" spans="14:18" ht="36.75" customHeight="1">
      <c r="N2" s="63" t="s">
        <v>35</v>
      </c>
      <c r="O2" s="63"/>
      <c r="P2" s="63"/>
      <c r="Q2" s="63"/>
      <c r="R2" s="63"/>
    </row>
    <row r="3" spans="14:18" ht="32.25" customHeight="1">
      <c r="N3" s="63" t="s">
        <v>34</v>
      </c>
      <c r="O3" s="63"/>
      <c r="P3" s="63"/>
      <c r="Q3" s="63"/>
      <c r="R3" s="63"/>
    </row>
    <row r="4" spans="14:18" ht="31.5" customHeight="1">
      <c r="N4" s="63" t="s">
        <v>174</v>
      </c>
      <c r="O4" s="63"/>
      <c r="P4" s="63"/>
      <c r="Q4" s="63"/>
      <c r="R4" s="63"/>
    </row>
    <row r="5" spans="14:17" ht="31.5" customHeight="1">
      <c r="N5" s="1"/>
      <c r="O5" s="11"/>
      <c r="P5" s="11"/>
      <c r="Q5" s="11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3" t="s">
        <v>47</v>
      </c>
      <c r="O6" s="63"/>
      <c r="P6" s="63"/>
      <c r="Q6" s="63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3" t="s">
        <v>35</v>
      </c>
      <c r="O7" s="63"/>
      <c r="P7" s="63"/>
      <c r="Q7" s="63"/>
    </row>
    <row r="8" spans="1:17" ht="30.75">
      <c r="A8" s="8"/>
      <c r="B8" s="10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63" t="s">
        <v>34</v>
      </c>
      <c r="O8" s="63"/>
      <c r="P8" s="63"/>
      <c r="Q8" s="63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3" t="s">
        <v>85</v>
      </c>
      <c r="O9" s="63"/>
      <c r="P9" s="63"/>
      <c r="Q9" s="63"/>
    </row>
    <row r="10" spans="1:17" ht="70.5" customHeight="1">
      <c r="A10" s="64" t="s">
        <v>84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22.5">
      <c r="A11" s="65"/>
      <c r="B11" s="65"/>
      <c r="C11" s="65"/>
      <c r="D11" s="65"/>
      <c r="E11" s="65"/>
      <c r="F11" s="65"/>
      <c r="G11" s="65"/>
      <c r="H11" s="65"/>
      <c r="I11" s="65"/>
      <c r="J11" s="19"/>
      <c r="K11" s="19"/>
      <c r="L11" s="19"/>
      <c r="M11" s="19"/>
      <c r="N11" s="19"/>
      <c r="O11" s="19"/>
      <c r="P11" s="19"/>
      <c r="Q11" s="19"/>
    </row>
    <row r="12" spans="1:17" ht="30">
      <c r="A12" s="20"/>
      <c r="B12" s="21" t="s">
        <v>6</v>
      </c>
      <c r="C12" s="20"/>
      <c r="D12" s="20"/>
      <c r="E12" s="20"/>
      <c r="F12" s="20"/>
      <c r="G12" s="20"/>
      <c r="H12" s="20"/>
      <c r="I12" s="20"/>
      <c r="J12" s="19"/>
      <c r="K12" s="19"/>
      <c r="L12" s="19"/>
      <c r="M12" s="19"/>
      <c r="N12" s="19"/>
      <c r="O12" s="19"/>
      <c r="P12" s="71" t="s">
        <v>10</v>
      </c>
      <c r="Q12" s="71"/>
    </row>
    <row r="13" spans="1:17" ht="27.75" customHeight="1">
      <c r="A13" s="72" t="s">
        <v>1</v>
      </c>
      <c r="B13" s="72" t="s">
        <v>23</v>
      </c>
      <c r="C13" s="68" t="s">
        <v>2</v>
      </c>
      <c r="D13" s="69"/>
      <c r="E13" s="70"/>
      <c r="F13" s="66" t="s">
        <v>65</v>
      </c>
      <c r="G13" s="68" t="s">
        <v>5</v>
      </c>
      <c r="H13" s="69"/>
      <c r="I13" s="70"/>
      <c r="J13" s="66" t="s">
        <v>76</v>
      </c>
      <c r="K13" s="68" t="s">
        <v>5</v>
      </c>
      <c r="L13" s="69"/>
      <c r="M13" s="70"/>
      <c r="N13" s="66" t="s">
        <v>86</v>
      </c>
      <c r="O13" s="68" t="s">
        <v>5</v>
      </c>
      <c r="P13" s="69"/>
      <c r="Q13" s="70"/>
    </row>
    <row r="14" spans="1:17" ht="319.5" customHeight="1">
      <c r="A14" s="73"/>
      <c r="B14" s="73"/>
      <c r="C14" s="23" t="s">
        <v>33</v>
      </c>
      <c r="D14" s="23" t="s">
        <v>3</v>
      </c>
      <c r="E14" s="23" t="s">
        <v>4</v>
      </c>
      <c r="F14" s="67"/>
      <c r="G14" s="23" t="s">
        <v>11</v>
      </c>
      <c r="H14" s="23" t="s">
        <v>12</v>
      </c>
      <c r="I14" s="23" t="s">
        <v>13</v>
      </c>
      <c r="J14" s="67"/>
      <c r="K14" s="23" t="s">
        <v>11</v>
      </c>
      <c r="L14" s="23" t="s">
        <v>12</v>
      </c>
      <c r="M14" s="23" t="s">
        <v>13</v>
      </c>
      <c r="N14" s="67"/>
      <c r="O14" s="23" t="s">
        <v>11</v>
      </c>
      <c r="P14" s="23" t="s">
        <v>12</v>
      </c>
      <c r="Q14" s="23" t="s">
        <v>13</v>
      </c>
    </row>
    <row r="15" spans="1:17" ht="73.5" customHeight="1">
      <c r="A15" s="24" t="s">
        <v>14</v>
      </c>
      <c r="B15" s="5" t="s">
        <v>107</v>
      </c>
      <c r="C15" s="22"/>
      <c r="D15" s="12"/>
      <c r="E15" s="12"/>
      <c r="F15" s="2">
        <f>G15+H15+I15</f>
        <v>94.5</v>
      </c>
      <c r="G15" s="2">
        <f>G16</f>
        <v>0</v>
      </c>
      <c r="H15" s="2">
        <f>H16</f>
        <v>0</v>
      </c>
      <c r="I15" s="2">
        <f>I16</f>
        <v>94.5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97.5" customHeight="1">
      <c r="A16" s="24" t="s">
        <v>30</v>
      </c>
      <c r="B16" s="25" t="s">
        <v>108</v>
      </c>
      <c r="C16" s="26" t="s">
        <v>109</v>
      </c>
      <c r="D16" s="27" t="s">
        <v>110</v>
      </c>
      <c r="E16" s="27" t="s">
        <v>22</v>
      </c>
      <c r="F16" s="3">
        <f>I16</f>
        <v>94.5</v>
      </c>
      <c r="G16" s="18">
        <v>0</v>
      </c>
      <c r="H16" s="18">
        <v>0</v>
      </c>
      <c r="I16" s="3">
        <v>94.5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11.75" customHeight="1">
      <c r="A17" s="24" t="s">
        <v>15</v>
      </c>
      <c r="B17" s="5" t="s">
        <v>66</v>
      </c>
      <c r="C17" s="22"/>
      <c r="D17" s="12"/>
      <c r="E17" s="12"/>
      <c r="F17" s="39">
        <f>G17+H17+I17</f>
        <v>640.81985</v>
      </c>
      <c r="G17" s="2">
        <f>G18</f>
        <v>0</v>
      </c>
      <c r="H17" s="2">
        <f>H18</f>
        <v>0</v>
      </c>
      <c r="I17" s="39">
        <f>I18</f>
        <v>640.81985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4.5" customHeight="1">
      <c r="A18" s="24" t="s">
        <v>31</v>
      </c>
      <c r="B18" s="25" t="s">
        <v>87</v>
      </c>
      <c r="C18" s="26" t="s">
        <v>67</v>
      </c>
      <c r="D18" s="27" t="s">
        <v>68</v>
      </c>
      <c r="E18" s="27" t="s">
        <v>22</v>
      </c>
      <c r="F18" s="40">
        <f>I18</f>
        <v>640.81985</v>
      </c>
      <c r="G18" s="18">
        <v>0</v>
      </c>
      <c r="H18" s="18">
        <v>0</v>
      </c>
      <c r="I18" s="40">
        <v>640.81985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54">
      <c r="A19" s="24" t="s">
        <v>26</v>
      </c>
      <c r="B19" s="5" t="s">
        <v>50</v>
      </c>
      <c r="C19" s="22"/>
      <c r="D19" s="12"/>
      <c r="E19" s="12"/>
      <c r="F19" s="39">
        <f>G19+H19+I19</f>
        <v>5482.8010699999995</v>
      </c>
      <c r="G19" s="2">
        <f>G20</f>
        <v>0</v>
      </c>
      <c r="H19" s="2">
        <f>H20</f>
        <v>0</v>
      </c>
      <c r="I19" s="39">
        <f>I20+I21</f>
        <v>5482.8010699999995</v>
      </c>
      <c r="J19" s="2">
        <f>K19+L19+M19</f>
        <v>0</v>
      </c>
      <c r="K19" s="2">
        <f>K20</f>
        <v>0</v>
      </c>
      <c r="L19" s="2">
        <f>L20</f>
        <v>0</v>
      </c>
      <c r="M19" s="2">
        <f>M20</f>
        <v>0</v>
      </c>
      <c r="N19" s="2">
        <f>O19+P19+Q19</f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66.75" customHeight="1">
      <c r="A20" s="24" t="s">
        <v>32</v>
      </c>
      <c r="B20" s="14" t="s">
        <v>88</v>
      </c>
      <c r="C20" s="26" t="s">
        <v>51</v>
      </c>
      <c r="D20" s="27" t="s">
        <v>89</v>
      </c>
      <c r="E20" s="27" t="s">
        <v>22</v>
      </c>
      <c r="F20" s="40">
        <f>I20</f>
        <v>4722.93107</v>
      </c>
      <c r="G20" s="18">
        <v>0</v>
      </c>
      <c r="H20" s="18">
        <v>0</v>
      </c>
      <c r="I20" s="40">
        <v>4722.93107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93.75" customHeight="1">
      <c r="A21" s="24" t="s">
        <v>69</v>
      </c>
      <c r="B21" s="14" t="s">
        <v>90</v>
      </c>
      <c r="C21" s="26" t="s">
        <v>51</v>
      </c>
      <c r="D21" s="27" t="s">
        <v>91</v>
      </c>
      <c r="E21" s="27" t="s">
        <v>22</v>
      </c>
      <c r="F21" s="3">
        <f>I21</f>
        <v>759.87</v>
      </c>
      <c r="G21" s="18">
        <v>0</v>
      </c>
      <c r="H21" s="18">
        <v>0</v>
      </c>
      <c r="I21" s="3">
        <v>759.87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54">
      <c r="A22" s="24" t="s">
        <v>41</v>
      </c>
      <c r="B22" s="5" t="s">
        <v>24</v>
      </c>
      <c r="C22" s="22"/>
      <c r="D22" s="12"/>
      <c r="E22" s="12"/>
      <c r="F22" s="39">
        <f>G22+H22+I22</f>
        <v>4431.88231</v>
      </c>
      <c r="G22" s="2">
        <f>G23</f>
        <v>0</v>
      </c>
      <c r="H22" s="2">
        <f>H23</f>
        <v>0</v>
      </c>
      <c r="I22" s="39">
        <f>I23</f>
        <v>4431.88231</v>
      </c>
      <c r="J22" s="2">
        <f>K22+L22+M22</f>
        <v>4500</v>
      </c>
      <c r="K22" s="2">
        <f>K23</f>
        <v>0</v>
      </c>
      <c r="L22" s="2">
        <f>L23</f>
        <v>0</v>
      </c>
      <c r="M22" s="2">
        <f>M23</f>
        <v>4500</v>
      </c>
      <c r="N22" s="2">
        <f>O22+P22+Q22</f>
        <v>4500</v>
      </c>
      <c r="O22" s="2">
        <f>O23</f>
        <v>0</v>
      </c>
      <c r="P22" s="2">
        <f>P23</f>
        <v>0</v>
      </c>
      <c r="Q22" s="2">
        <f>Q23</f>
        <v>4500</v>
      </c>
    </row>
    <row r="23" spans="1:17" ht="150" customHeight="1">
      <c r="A23" s="24" t="s">
        <v>42</v>
      </c>
      <c r="B23" s="28" t="s">
        <v>92</v>
      </c>
      <c r="C23" s="26" t="s">
        <v>25</v>
      </c>
      <c r="D23" s="27" t="s">
        <v>37</v>
      </c>
      <c r="E23" s="27" t="s">
        <v>22</v>
      </c>
      <c r="F23" s="40">
        <f>I23</f>
        <v>4431.88231</v>
      </c>
      <c r="G23" s="18">
        <v>0</v>
      </c>
      <c r="H23" s="18">
        <v>0</v>
      </c>
      <c r="I23" s="40">
        <v>4431.88231</v>
      </c>
      <c r="J23" s="3">
        <f>M23</f>
        <v>4500</v>
      </c>
      <c r="K23" s="18">
        <v>0</v>
      </c>
      <c r="L23" s="18">
        <v>0</v>
      </c>
      <c r="M23" s="3">
        <v>4500</v>
      </c>
      <c r="N23" s="3">
        <f>Q23</f>
        <v>4500</v>
      </c>
      <c r="O23" s="18">
        <v>0</v>
      </c>
      <c r="P23" s="18">
        <v>0</v>
      </c>
      <c r="Q23" s="3">
        <v>4500</v>
      </c>
    </row>
    <row r="24" spans="1:17" ht="66" customHeight="1">
      <c r="A24" s="24" t="s">
        <v>53</v>
      </c>
      <c r="B24" s="5" t="s">
        <v>93</v>
      </c>
      <c r="C24" s="22"/>
      <c r="D24" s="12"/>
      <c r="E24" s="12"/>
      <c r="F24" s="39">
        <f>G24+H24+I24</f>
        <v>7686.17794</v>
      </c>
      <c r="G24" s="2">
        <f>G25+G26+G27</f>
        <v>0</v>
      </c>
      <c r="H24" s="2">
        <f>H25+H26+H27</f>
        <v>6700</v>
      </c>
      <c r="I24" s="39">
        <f>I25+I26+I27</f>
        <v>986.1779399999999</v>
      </c>
      <c r="J24" s="2">
        <f>K24+L24+M24</f>
        <v>0</v>
      </c>
      <c r="K24" s="2">
        <f>K25</f>
        <v>0</v>
      </c>
      <c r="L24" s="2">
        <f>L25</f>
        <v>0</v>
      </c>
      <c r="M24" s="2">
        <f>M25</f>
        <v>0</v>
      </c>
      <c r="N24" s="2">
        <f>O24+P24+Q24</f>
        <v>0</v>
      </c>
      <c r="O24" s="2">
        <f>O25</f>
        <v>0</v>
      </c>
      <c r="P24" s="2">
        <f>P25</f>
        <v>0</v>
      </c>
      <c r="Q24" s="2">
        <f>Q25</f>
        <v>0</v>
      </c>
    </row>
    <row r="25" spans="1:17" ht="59.25" customHeight="1">
      <c r="A25" s="24" t="s">
        <v>54</v>
      </c>
      <c r="B25" s="28" t="s">
        <v>105</v>
      </c>
      <c r="C25" s="26" t="s">
        <v>94</v>
      </c>
      <c r="D25" s="27" t="s">
        <v>95</v>
      </c>
      <c r="E25" s="27" t="s">
        <v>22</v>
      </c>
      <c r="F25" s="40">
        <f>I25</f>
        <v>772.58746</v>
      </c>
      <c r="G25" s="18">
        <v>0</v>
      </c>
      <c r="H25" s="18">
        <v>0</v>
      </c>
      <c r="I25" s="40">
        <v>772.58746</v>
      </c>
      <c r="J25" s="3">
        <f>M25</f>
        <v>0</v>
      </c>
      <c r="K25" s="18">
        <v>0</v>
      </c>
      <c r="L25" s="18">
        <v>0</v>
      </c>
      <c r="M25" s="3">
        <v>0</v>
      </c>
      <c r="N25" s="3">
        <f>Q25</f>
        <v>0</v>
      </c>
      <c r="O25" s="18">
        <v>0</v>
      </c>
      <c r="P25" s="18">
        <v>0</v>
      </c>
      <c r="Q25" s="3">
        <v>0</v>
      </c>
    </row>
    <row r="26" spans="1:17" ht="93" customHeight="1">
      <c r="A26" s="24" t="s">
        <v>77</v>
      </c>
      <c r="B26" s="44" t="s">
        <v>111</v>
      </c>
      <c r="C26" s="26" t="s">
        <v>94</v>
      </c>
      <c r="D26" s="27" t="s">
        <v>112</v>
      </c>
      <c r="E26" s="27" t="s">
        <v>22</v>
      </c>
      <c r="F26" s="40">
        <f>I26</f>
        <v>45.59048</v>
      </c>
      <c r="G26" s="18">
        <v>0</v>
      </c>
      <c r="H26" s="18">
        <v>0</v>
      </c>
      <c r="I26" s="40">
        <v>45.59048</v>
      </c>
      <c r="J26" s="3">
        <f>M26</f>
        <v>0</v>
      </c>
      <c r="K26" s="18">
        <v>0</v>
      </c>
      <c r="L26" s="18">
        <v>0</v>
      </c>
      <c r="M26" s="3">
        <v>0</v>
      </c>
      <c r="N26" s="3">
        <f>Q26</f>
        <v>0</v>
      </c>
      <c r="O26" s="18">
        <v>0</v>
      </c>
      <c r="P26" s="18">
        <v>0</v>
      </c>
      <c r="Q26" s="3">
        <v>0</v>
      </c>
    </row>
    <row r="27" spans="1:17" ht="54" customHeight="1">
      <c r="A27" s="57" t="s">
        <v>78</v>
      </c>
      <c r="B27" s="60" t="s">
        <v>113</v>
      </c>
      <c r="C27" s="26"/>
      <c r="D27" s="27"/>
      <c r="E27" s="27"/>
      <c r="F27" s="40">
        <f>G27+H27+I27</f>
        <v>6868</v>
      </c>
      <c r="G27" s="18">
        <f>G28+G29</f>
        <v>0</v>
      </c>
      <c r="H27" s="18">
        <f>H28+H29</f>
        <v>6700</v>
      </c>
      <c r="I27" s="18">
        <f>I28+I29</f>
        <v>168</v>
      </c>
      <c r="J27" s="3">
        <f>M27</f>
        <v>0</v>
      </c>
      <c r="K27" s="18">
        <v>0</v>
      </c>
      <c r="L27" s="18">
        <v>0</v>
      </c>
      <c r="M27" s="3">
        <v>0</v>
      </c>
      <c r="N27" s="3">
        <f>Q27</f>
        <v>0</v>
      </c>
      <c r="O27" s="18">
        <v>0</v>
      </c>
      <c r="P27" s="18">
        <v>0</v>
      </c>
      <c r="Q27" s="3">
        <v>0</v>
      </c>
    </row>
    <row r="28" spans="1:17" ht="29.25" customHeight="1">
      <c r="A28" s="58"/>
      <c r="B28" s="61"/>
      <c r="C28" s="45" t="s">
        <v>94</v>
      </c>
      <c r="D28" s="46" t="s">
        <v>115</v>
      </c>
      <c r="E28" s="46" t="s">
        <v>22</v>
      </c>
      <c r="F28" s="47">
        <f>G28+H28+I28</f>
        <v>6700</v>
      </c>
      <c r="G28" s="48">
        <v>0</v>
      </c>
      <c r="H28" s="48">
        <v>6700</v>
      </c>
      <c r="I28" s="47">
        <v>0</v>
      </c>
      <c r="J28" s="47">
        <f>M28</f>
        <v>0</v>
      </c>
      <c r="K28" s="48">
        <v>0</v>
      </c>
      <c r="L28" s="48">
        <v>0</v>
      </c>
      <c r="M28" s="47">
        <v>0</v>
      </c>
      <c r="N28" s="47">
        <f>Q28</f>
        <v>0</v>
      </c>
      <c r="O28" s="48">
        <v>0</v>
      </c>
      <c r="P28" s="48">
        <v>0</v>
      </c>
      <c r="Q28" s="47">
        <v>0</v>
      </c>
    </row>
    <row r="29" spans="1:17" ht="39.75" customHeight="1">
      <c r="A29" s="59"/>
      <c r="B29" s="62"/>
      <c r="C29" s="45" t="s">
        <v>94</v>
      </c>
      <c r="D29" s="46" t="s">
        <v>114</v>
      </c>
      <c r="E29" s="46" t="s">
        <v>22</v>
      </c>
      <c r="F29" s="47">
        <f>I29</f>
        <v>168</v>
      </c>
      <c r="G29" s="48">
        <v>0</v>
      </c>
      <c r="H29" s="48">
        <v>0</v>
      </c>
      <c r="I29" s="47">
        <v>168</v>
      </c>
      <c r="J29" s="47">
        <f>M29</f>
        <v>0</v>
      </c>
      <c r="K29" s="48">
        <v>0</v>
      </c>
      <c r="L29" s="48">
        <v>0</v>
      </c>
      <c r="M29" s="47">
        <v>0</v>
      </c>
      <c r="N29" s="47">
        <f>Q29</f>
        <v>0</v>
      </c>
      <c r="O29" s="48">
        <v>0</v>
      </c>
      <c r="P29" s="48">
        <v>0</v>
      </c>
      <c r="Q29" s="47">
        <v>0</v>
      </c>
    </row>
    <row r="30" spans="1:17" ht="70.5" customHeight="1">
      <c r="A30" s="24" t="s">
        <v>55</v>
      </c>
      <c r="B30" s="5" t="s">
        <v>21</v>
      </c>
      <c r="C30" s="22"/>
      <c r="D30" s="12"/>
      <c r="E30" s="12"/>
      <c r="F30" s="39">
        <f>G30+H30+I30</f>
        <v>4226.3461</v>
      </c>
      <c r="G30" s="2">
        <f aca="true" t="shared" si="0" ref="G30:Q30">G31+G32+G35</f>
        <v>0</v>
      </c>
      <c r="H30" s="2">
        <f t="shared" si="0"/>
        <v>0</v>
      </c>
      <c r="I30" s="39">
        <f>I31+I32+I33+I34+I35</f>
        <v>4226.3461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 t="shared" si="0"/>
        <v>0</v>
      </c>
    </row>
    <row r="31" spans="1:17" ht="108" customHeight="1">
      <c r="A31" s="24" t="s">
        <v>56</v>
      </c>
      <c r="B31" s="28" t="s">
        <v>96</v>
      </c>
      <c r="C31" s="26" t="s">
        <v>0</v>
      </c>
      <c r="D31" s="27" t="s">
        <v>97</v>
      </c>
      <c r="E31" s="27" t="s">
        <v>22</v>
      </c>
      <c r="F31" s="40">
        <f>I31</f>
        <v>56.31769</v>
      </c>
      <c r="G31" s="3">
        <v>0</v>
      </c>
      <c r="H31" s="3">
        <v>0</v>
      </c>
      <c r="I31" s="40">
        <v>56.31769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78" customHeight="1">
      <c r="A32" s="24" t="s">
        <v>116</v>
      </c>
      <c r="B32" s="28" t="s">
        <v>98</v>
      </c>
      <c r="C32" s="26" t="s">
        <v>0</v>
      </c>
      <c r="D32" s="27" t="s">
        <v>64</v>
      </c>
      <c r="E32" s="27" t="s">
        <v>46</v>
      </c>
      <c r="F32" s="43">
        <f>I32</f>
        <v>2282.932</v>
      </c>
      <c r="G32" s="3">
        <v>0</v>
      </c>
      <c r="H32" s="3">
        <v>0</v>
      </c>
      <c r="I32" s="43">
        <v>2282.932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124.5" customHeight="1">
      <c r="A33" s="24" t="s">
        <v>117</v>
      </c>
      <c r="B33" s="28" t="s">
        <v>159</v>
      </c>
      <c r="C33" s="26" t="s">
        <v>0</v>
      </c>
      <c r="D33" s="27" t="s">
        <v>160</v>
      </c>
      <c r="E33" s="27" t="s">
        <v>22</v>
      </c>
      <c r="F33" s="3">
        <f>I33</f>
        <v>56</v>
      </c>
      <c r="G33" s="3">
        <v>0</v>
      </c>
      <c r="H33" s="3">
        <v>0</v>
      </c>
      <c r="I33" s="3">
        <v>56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98.25" customHeight="1">
      <c r="A34" s="24" t="s">
        <v>120</v>
      </c>
      <c r="B34" s="28" t="s">
        <v>118</v>
      </c>
      <c r="C34" s="26" t="s">
        <v>0</v>
      </c>
      <c r="D34" s="27" t="s">
        <v>119</v>
      </c>
      <c r="E34" s="27" t="s">
        <v>22</v>
      </c>
      <c r="F34" s="40">
        <f>I34</f>
        <v>899.11241</v>
      </c>
      <c r="G34" s="3">
        <v>0</v>
      </c>
      <c r="H34" s="3">
        <v>0</v>
      </c>
      <c r="I34" s="40">
        <f>243.79437+655.31804</f>
        <v>899.11241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28.25" customHeight="1">
      <c r="A35" s="37" t="s">
        <v>161</v>
      </c>
      <c r="B35" s="28" t="s">
        <v>99</v>
      </c>
      <c r="C35" s="26" t="s">
        <v>0</v>
      </c>
      <c r="D35" s="27" t="s">
        <v>70</v>
      </c>
      <c r="E35" s="27" t="s">
        <v>46</v>
      </c>
      <c r="F35" s="43">
        <f>I35</f>
        <v>931.984</v>
      </c>
      <c r="G35" s="3">
        <v>0</v>
      </c>
      <c r="H35" s="3">
        <v>0</v>
      </c>
      <c r="I35" s="43">
        <v>931.984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54">
      <c r="A36" s="24" t="s">
        <v>57</v>
      </c>
      <c r="B36" s="5" t="s">
        <v>38</v>
      </c>
      <c r="C36" s="22"/>
      <c r="D36" s="12"/>
      <c r="E36" s="12"/>
      <c r="F36" s="42">
        <f>G36+H36+I36</f>
        <v>2290.845</v>
      </c>
      <c r="G36" s="42">
        <f>G38</f>
        <v>0</v>
      </c>
      <c r="H36" s="42">
        <f>H38</f>
        <v>0</v>
      </c>
      <c r="I36" s="42">
        <f>I37+I38+I39</f>
        <v>2290.845</v>
      </c>
      <c r="J36" s="2">
        <f>K36+L36+M36</f>
        <v>0</v>
      </c>
      <c r="K36" s="2">
        <f>K38</f>
        <v>0</v>
      </c>
      <c r="L36" s="2">
        <f>L38</f>
        <v>0</v>
      </c>
      <c r="M36" s="2">
        <f>M38</f>
        <v>0</v>
      </c>
      <c r="N36" s="4">
        <f>O36+P36+Q36</f>
        <v>0</v>
      </c>
      <c r="O36" s="2">
        <f>O38</f>
        <v>0</v>
      </c>
      <c r="P36" s="2">
        <f>P38</f>
        <v>0</v>
      </c>
      <c r="Q36" s="2">
        <f>Q38</f>
        <v>0</v>
      </c>
    </row>
    <row r="37" spans="1:17" ht="102.75" customHeight="1">
      <c r="A37" s="24" t="s">
        <v>58</v>
      </c>
      <c r="B37" s="28" t="s">
        <v>121</v>
      </c>
      <c r="C37" s="26" t="s">
        <v>39</v>
      </c>
      <c r="D37" s="27" t="s">
        <v>122</v>
      </c>
      <c r="E37" s="27" t="s">
        <v>46</v>
      </c>
      <c r="F37" s="43">
        <f>I37</f>
        <v>126.792</v>
      </c>
      <c r="G37" s="3">
        <v>0</v>
      </c>
      <c r="H37" s="3">
        <v>0</v>
      </c>
      <c r="I37" s="43">
        <v>126.792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33.75" customHeight="1">
      <c r="A38" s="24" t="s">
        <v>123</v>
      </c>
      <c r="B38" s="28" t="s">
        <v>49</v>
      </c>
      <c r="C38" s="26" t="s">
        <v>39</v>
      </c>
      <c r="D38" s="27" t="s">
        <v>48</v>
      </c>
      <c r="E38" s="27" t="s">
        <v>46</v>
      </c>
      <c r="F38" s="3">
        <f>I38</f>
        <v>2000</v>
      </c>
      <c r="G38" s="3">
        <v>0</v>
      </c>
      <c r="H38" s="3">
        <v>0</v>
      </c>
      <c r="I38" s="3">
        <v>2000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3.75" customHeight="1">
      <c r="A39" s="24" t="s">
        <v>124</v>
      </c>
      <c r="B39" s="28" t="s">
        <v>125</v>
      </c>
      <c r="C39" s="26" t="s">
        <v>39</v>
      </c>
      <c r="D39" s="27" t="s">
        <v>126</v>
      </c>
      <c r="E39" s="27" t="s">
        <v>46</v>
      </c>
      <c r="F39" s="43">
        <f>I39</f>
        <v>164.053</v>
      </c>
      <c r="G39" s="3">
        <v>0</v>
      </c>
      <c r="H39" s="3">
        <v>0</v>
      </c>
      <c r="I39" s="43">
        <v>164.053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54">
      <c r="A40" s="24" t="s">
        <v>59</v>
      </c>
      <c r="B40" s="5" t="s">
        <v>79</v>
      </c>
      <c r="C40" s="22"/>
      <c r="D40" s="12"/>
      <c r="E40" s="12"/>
      <c r="F40" s="39">
        <f>G40+H40+I40</f>
        <v>3941.0973400000003</v>
      </c>
      <c r="G40" s="2">
        <f>G41</f>
        <v>0</v>
      </c>
      <c r="H40" s="42">
        <f>H41+H42+H45</f>
        <v>3000</v>
      </c>
      <c r="I40" s="39">
        <f>I41+I42+I45</f>
        <v>941.09734</v>
      </c>
      <c r="J40" s="2">
        <f>K40+L40+M40</f>
        <v>0</v>
      </c>
      <c r="K40" s="2">
        <f>K41</f>
        <v>0</v>
      </c>
      <c r="L40" s="2">
        <f>L41</f>
        <v>0</v>
      </c>
      <c r="M40" s="2">
        <f>M41</f>
        <v>0</v>
      </c>
      <c r="N40" s="2">
        <f>O40+P40+Q40</f>
        <v>0</v>
      </c>
      <c r="O40" s="2">
        <f>O41</f>
        <v>0</v>
      </c>
      <c r="P40" s="2">
        <f>P41</f>
        <v>0</v>
      </c>
      <c r="Q40" s="2">
        <f>Q41</f>
        <v>0</v>
      </c>
    </row>
    <row r="41" spans="1:17" ht="117" customHeight="1">
      <c r="A41" s="24" t="s">
        <v>60</v>
      </c>
      <c r="B41" s="28" t="s">
        <v>100</v>
      </c>
      <c r="C41" s="26" t="s">
        <v>80</v>
      </c>
      <c r="D41" s="27" t="s">
        <v>127</v>
      </c>
      <c r="E41" s="27" t="s">
        <v>46</v>
      </c>
      <c r="F41" s="43">
        <f>I41</f>
        <v>798.571</v>
      </c>
      <c r="G41" s="3">
        <v>0</v>
      </c>
      <c r="H41" s="3">
        <v>0</v>
      </c>
      <c r="I41" s="43">
        <v>798.571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 ht="37.5" customHeight="1">
      <c r="A42" s="57" t="s">
        <v>72</v>
      </c>
      <c r="B42" s="60" t="s">
        <v>129</v>
      </c>
      <c r="C42" s="26"/>
      <c r="D42" s="27"/>
      <c r="E42" s="27"/>
      <c r="F42" s="40">
        <f>G42+H42+I42</f>
        <v>3130.72634</v>
      </c>
      <c r="G42" s="18">
        <f>G43+G44</f>
        <v>0</v>
      </c>
      <c r="H42" s="18">
        <f>H43+H44</f>
        <v>3000</v>
      </c>
      <c r="I42" s="41">
        <f>I43+I44</f>
        <v>130.72634</v>
      </c>
      <c r="J42" s="3">
        <f>M42</f>
        <v>0</v>
      </c>
      <c r="K42" s="18">
        <v>0</v>
      </c>
      <c r="L42" s="18">
        <v>0</v>
      </c>
      <c r="M42" s="3">
        <v>0</v>
      </c>
      <c r="N42" s="3">
        <f>Q42</f>
        <v>0</v>
      </c>
      <c r="O42" s="18">
        <v>0</v>
      </c>
      <c r="P42" s="18">
        <v>0</v>
      </c>
      <c r="Q42" s="3">
        <v>0</v>
      </c>
    </row>
    <row r="43" spans="1:17" ht="37.5" customHeight="1">
      <c r="A43" s="58"/>
      <c r="B43" s="61"/>
      <c r="C43" s="45" t="s">
        <v>80</v>
      </c>
      <c r="D43" s="46" t="s">
        <v>131</v>
      </c>
      <c r="E43" s="46" t="s">
        <v>22</v>
      </c>
      <c r="F43" s="47">
        <f>G43+H43+I43</f>
        <v>3000</v>
      </c>
      <c r="G43" s="48">
        <v>0</v>
      </c>
      <c r="H43" s="48">
        <v>3000</v>
      </c>
      <c r="I43" s="47">
        <v>0</v>
      </c>
      <c r="J43" s="47">
        <f>M43</f>
        <v>0</v>
      </c>
      <c r="K43" s="48">
        <v>0</v>
      </c>
      <c r="L43" s="48">
        <v>0</v>
      </c>
      <c r="M43" s="47">
        <v>0</v>
      </c>
      <c r="N43" s="47">
        <f>Q43</f>
        <v>0</v>
      </c>
      <c r="O43" s="48">
        <v>0</v>
      </c>
      <c r="P43" s="48">
        <v>0</v>
      </c>
      <c r="Q43" s="47">
        <v>0</v>
      </c>
    </row>
    <row r="44" spans="1:17" ht="31.5" customHeight="1">
      <c r="A44" s="59"/>
      <c r="B44" s="62"/>
      <c r="C44" s="45" t="s">
        <v>80</v>
      </c>
      <c r="D44" s="46" t="s">
        <v>130</v>
      </c>
      <c r="E44" s="46" t="s">
        <v>22</v>
      </c>
      <c r="F44" s="49">
        <f>I44</f>
        <v>130.72634</v>
      </c>
      <c r="G44" s="48">
        <v>0</v>
      </c>
      <c r="H44" s="48">
        <v>0</v>
      </c>
      <c r="I44" s="49">
        <v>130.72634</v>
      </c>
      <c r="J44" s="47">
        <f>M44</f>
        <v>0</v>
      </c>
      <c r="K44" s="48">
        <v>0</v>
      </c>
      <c r="L44" s="48">
        <v>0</v>
      </c>
      <c r="M44" s="47">
        <v>0</v>
      </c>
      <c r="N44" s="47">
        <f>Q44</f>
        <v>0</v>
      </c>
      <c r="O44" s="48">
        <v>0</v>
      </c>
      <c r="P44" s="48">
        <v>0</v>
      </c>
      <c r="Q44" s="47">
        <v>0</v>
      </c>
    </row>
    <row r="45" spans="1:17" ht="99.75" customHeight="1">
      <c r="A45" s="24" t="s">
        <v>128</v>
      </c>
      <c r="B45" s="28" t="s">
        <v>132</v>
      </c>
      <c r="C45" s="26" t="s">
        <v>80</v>
      </c>
      <c r="D45" s="27" t="s">
        <v>133</v>
      </c>
      <c r="E45" s="27" t="s">
        <v>22</v>
      </c>
      <c r="F45" s="3">
        <f>I45</f>
        <v>11.8</v>
      </c>
      <c r="G45" s="3">
        <v>0</v>
      </c>
      <c r="H45" s="3">
        <v>0</v>
      </c>
      <c r="I45" s="3">
        <v>11.8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</row>
    <row r="46" spans="1:17" ht="60" customHeight="1">
      <c r="A46" s="24" t="s">
        <v>139</v>
      </c>
      <c r="B46" s="5" t="s">
        <v>138</v>
      </c>
      <c r="C46" s="22"/>
      <c r="D46" s="12"/>
      <c r="E46" s="12"/>
      <c r="F46" s="2">
        <f>G46+H46+I46</f>
        <v>1649.8400000000001</v>
      </c>
      <c r="G46" s="2">
        <f>G47</f>
        <v>0</v>
      </c>
      <c r="H46" s="2">
        <f>H47</f>
        <v>1487.4</v>
      </c>
      <c r="I46" s="2">
        <f>I47</f>
        <v>162.44</v>
      </c>
      <c r="J46" s="2">
        <f>K46+L46+M46</f>
        <v>0</v>
      </c>
      <c r="K46" s="2">
        <f>K47</f>
        <v>0</v>
      </c>
      <c r="L46" s="2">
        <f>L47</f>
        <v>0</v>
      </c>
      <c r="M46" s="2">
        <f>M47</f>
        <v>0</v>
      </c>
      <c r="N46" s="2">
        <f>O46+P46+Q46</f>
        <v>0</v>
      </c>
      <c r="O46" s="2">
        <f>O47</f>
        <v>0</v>
      </c>
      <c r="P46" s="2">
        <f>P47</f>
        <v>0</v>
      </c>
      <c r="Q46" s="2">
        <f>Q47</f>
        <v>0</v>
      </c>
    </row>
    <row r="47" spans="1:17" ht="42" customHeight="1">
      <c r="A47" s="57" t="s">
        <v>140</v>
      </c>
      <c r="B47" s="60" t="s">
        <v>134</v>
      </c>
      <c r="C47" s="26"/>
      <c r="D47" s="27"/>
      <c r="E47" s="27"/>
      <c r="F47" s="3">
        <f>G47+H47+I47</f>
        <v>1649.8400000000001</v>
      </c>
      <c r="G47" s="18">
        <f>G48+G49</f>
        <v>0</v>
      </c>
      <c r="H47" s="18">
        <f>H48+H49</f>
        <v>1487.4</v>
      </c>
      <c r="I47" s="18">
        <f>I48+I49</f>
        <v>162.44</v>
      </c>
      <c r="J47" s="3">
        <f>M47</f>
        <v>0</v>
      </c>
      <c r="K47" s="18">
        <v>0</v>
      </c>
      <c r="L47" s="18">
        <v>0</v>
      </c>
      <c r="M47" s="3">
        <v>0</v>
      </c>
      <c r="N47" s="3">
        <f>Q47</f>
        <v>0</v>
      </c>
      <c r="O47" s="18">
        <v>0</v>
      </c>
      <c r="P47" s="18">
        <v>0</v>
      </c>
      <c r="Q47" s="3">
        <v>0</v>
      </c>
    </row>
    <row r="48" spans="1:17" ht="29.25" customHeight="1">
      <c r="A48" s="58"/>
      <c r="B48" s="61"/>
      <c r="C48" s="45" t="s">
        <v>135</v>
      </c>
      <c r="D48" s="46" t="s">
        <v>137</v>
      </c>
      <c r="E48" s="46" t="s">
        <v>46</v>
      </c>
      <c r="F48" s="47">
        <f>G48+H48+I48</f>
        <v>1487.4</v>
      </c>
      <c r="G48" s="48">
        <v>0</v>
      </c>
      <c r="H48" s="48">
        <v>1487.4</v>
      </c>
      <c r="I48" s="47">
        <v>0</v>
      </c>
      <c r="J48" s="47">
        <f>M48</f>
        <v>0</v>
      </c>
      <c r="K48" s="48">
        <v>0</v>
      </c>
      <c r="L48" s="48">
        <v>0</v>
      </c>
      <c r="M48" s="47">
        <v>0</v>
      </c>
      <c r="N48" s="47">
        <f>Q48</f>
        <v>0</v>
      </c>
      <c r="O48" s="48">
        <v>0</v>
      </c>
      <c r="P48" s="48">
        <v>0</v>
      </c>
      <c r="Q48" s="47">
        <v>0</v>
      </c>
    </row>
    <row r="49" spans="1:17" ht="35.25" customHeight="1">
      <c r="A49" s="59"/>
      <c r="B49" s="62"/>
      <c r="C49" s="45" t="s">
        <v>135</v>
      </c>
      <c r="D49" s="46" t="s">
        <v>136</v>
      </c>
      <c r="E49" s="46" t="s">
        <v>46</v>
      </c>
      <c r="F49" s="47">
        <f>I49</f>
        <v>162.44</v>
      </c>
      <c r="G49" s="48">
        <v>0</v>
      </c>
      <c r="H49" s="48">
        <v>0</v>
      </c>
      <c r="I49" s="47">
        <v>162.44</v>
      </c>
      <c r="J49" s="47">
        <f>M49</f>
        <v>0</v>
      </c>
      <c r="K49" s="48">
        <v>0</v>
      </c>
      <c r="L49" s="48">
        <v>0</v>
      </c>
      <c r="M49" s="47">
        <v>0</v>
      </c>
      <c r="N49" s="47">
        <f>Q49</f>
        <v>0</v>
      </c>
      <c r="O49" s="48">
        <v>0</v>
      </c>
      <c r="P49" s="48">
        <v>0</v>
      </c>
      <c r="Q49" s="47">
        <v>0</v>
      </c>
    </row>
    <row r="50" spans="1:17" ht="54">
      <c r="A50" s="24" t="s">
        <v>141</v>
      </c>
      <c r="B50" s="5" t="s">
        <v>43</v>
      </c>
      <c r="C50" s="22"/>
      <c r="D50" s="12"/>
      <c r="E50" s="12"/>
      <c r="F50" s="42">
        <f>G50+H50+I50</f>
        <v>107.973</v>
      </c>
      <c r="G50" s="2">
        <f>G51+G52</f>
        <v>0</v>
      </c>
      <c r="H50" s="2">
        <f>H51+H52</f>
        <v>0</v>
      </c>
      <c r="I50" s="42">
        <f>I51+I52</f>
        <v>107.973</v>
      </c>
      <c r="J50" s="2">
        <f>K50+L50+M50</f>
        <v>0</v>
      </c>
      <c r="K50" s="2">
        <f>K51+K52</f>
        <v>0</v>
      </c>
      <c r="L50" s="2">
        <f>L51+L52</f>
        <v>0</v>
      </c>
      <c r="M50" s="2">
        <f>M51+M52</f>
        <v>0</v>
      </c>
      <c r="N50" s="2">
        <f>O50+P50+Q50</f>
        <v>0</v>
      </c>
      <c r="O50" s="2">
        <f>O51</f>
        <v>0</v>
      </c>
      <c r="P50" s="2">
        <f>P51</f>
        <v>0</v>
      </c>
      <c r="Q50" s="2">
        <f>Q51</f>
        <v>0</v>
      </c>
    </row>
    <row r="51" spans="1:17" ht="55.5">
      <c r="A51" s="24" t="s">
        <v>142</v>
      </c>
      <c r="B51" s="28" t="s">
        <v>83</v>
      </c>
      <c r="C51" s="26" t="s">
        <v>45</v>
      </c>
      <c r="D51" s="27" t="s">
        <v>71</v>
      </c>
      <c r="E51" s="27" t="s">
        <v>22</v>
      </c>
      <c r="F51" s="43">
        <f>I51</f>
        <v>27.973</v>
      </c>
      <c r="G51" s="3">
        <v>0</v>
      </c>
      <c r="H51" s="3">
        <v>0</v>
      </c>
      <c r="I51" s="43">
        <v>27.973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 ht="126" customHeight="1">
      <c r="A52" s="24" t="s">
        <v>143</v>
      </c>
      <c r="B52" s="28" t="s">
        <v>101</v>
      </c>
      <c r="C52" s="26" t="s">
        <v>45</v>
      </c>
      <c r="D52" s="27" t="s">
        <v>102</v>
      </c>
      <c r="E52" s="27" t="s">
        <v>22</v>
      </c>
      <c r="F52" s="3">
        <f>I52</f>
        <v>80</v>
      </c>
      <c r="G52" s="3">
        <v>0</v>
      </c>
      <c r="H52" s="3">
        <v>0</v>
      </c>
      <c r="I52" s="3">
        <v>80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57.75" customHeight="1">
      <c r="A53" s="24" t="s">
        <v>144</v>
      </c>
      <c r="B53" s="5" t="s">
        <v>162</v>
      </c>
      <c r="C53" s="22"/>
      <c r="D53" s="12"/>
      <c r="E53" s="12"/>
      <c r="F53" s="42">
        <f>G53+H53+I53</f>
        <v>566.226</v>
      </c>
      <c r="G53" s="2">
        <f>G54+G55</f>
        <v>0</v>
      </c>
      <c r="H53" s="2">
        <f>H54+H55</f>
        <v>0</v>
      </c>
      <c r="I53" s="42">
        <f>I54+I55</f>
        <v>566.226</v>
      </c>
      <c r="J53" s="2">
        <f>K53+L53+M53</f>
        <v>0</v>
      </c>
      <c r="K53" s="2">
        <f>K54+K55</f>
        <v>0</v>
      </c>
      <c r="L53" s="2">
        <f>L54+L55</f>
        <v>0</v>
      </c>
      <c r="M53" s="2">
        <f>M54+M55</f>
        <v>0</v>
      </c>
      <c r="N53" s="2">
        <f>O53+P53+Q53</f>
        <v>0</v>
      </c>
      <c r="O53" s="2">
        <f>O54</f>
        <v>0</v>
      </c>
      <c r="P53" s="2">
        <f>P54</f>
        <v>0</v>
      </c>
      <c r="Q53" s="2">
        <f>Q54</f>
        <v>0</v>
      </c>
    </row>
    <row r="54" spans="1:17" ht="101.25" customHeight="1">
      <c r="A54" s="24" t="s">
        <v>146</v>
      </c>
      <c r="B54" s="28" t="s">
        <v>163</v>
      </c>
      <c r="C54" s="26" t="s">
        <v>164</v>
      </c>
      <c r="D54" s="27" t="s">
        <v>165</v>
      </c>
      <c r="E54" s="27" t="s">
        <v>46</v>
      </c>
      <c r="F54" s="43">
        <f>I54</f>
        <v>279.285</v>
      </c>
      <c r="G54" s="3">
        <v>0</v>
      </c>
      <c r="H54" s="3">
        <v>0</v>
      </c>
      <c r="I54" s="43">
        <v>279.285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91.5" customHeight="1">
      <c r="A55" s="24" t="s">
        <v>166</v>
      </c>
      <c r="B55" s="28" t="s">
        <v>167</v>
      </c>
      <c r="C55" s="26" t="s">
        <v>164</v>
      </c>
      <c r="D55" s="27" t="s">
        <v>168</v>
      </c>
      <c r="E55" s="27" t="s">
        <v>46</v>
      </c>
      <c r="F55" s="3">
        <f>I55</f>
        <v>286.941</v>
      </c>
      <c r="G55" s="3">
        <v>0</v>
      </c>
      <c r="H55" s="3">
        <v>0</v>
      </c>
      <c r="I55" s="3">
        <v>286.941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61.5" customHeight="1">
      <c r="A56" s="24" t="s">
        <v>169</v>
      </c>
      <c r="B56" s="5" t="s">
        <v>145</v>
      </c>
      <c r="C56" s="22"/>
      <c r="D56" s="12"/>
      <c r="E56" s="12"/>
      <c r="F56" s="42">
        <f>G56+H56+I56</f>
        <v>86.467</v>
      </c>
      <c r="G56" s="2">
        <f>G57</f>
        <v>0</v>
      </c>
      <c r="H56" s="2">
        <f>H57</f>
        <v>0</v>
      </c>
      <c r="I56" s="42">
        <f>I57</f>
        <v>86.467</v>
      </c>
      <c r="J56" s="2">
        <f>K56+L56+M56</f>
        <v>0</v>
      </c>
      <c r="K56" s="2">
        <f>K57</f>
        <v>0</v>
      </c>
      <c r="L56" s="2">
        <f>L57</f>
        <v>0</v>
      </c>
      <c r="M56" s="2">
        <f>M57</f>
        <v>0</v>
      </c>
      <c r="N56" s="2">
        <f>O56+P56+Q56</f>
        <v>0</v>
      </c>
      <c r="O56" s="2">
        <f>O57</f>
        <v>0</v>
      </c>
      <c r="P56" s="2">
        <f>P57</f>
        <v>0</v>
      </c>
      <c r="Q56" s="2">
        <f>Q57</f>
        <v>0</v>
      </c>
    </row>
    <row r="57" spans="1:17" ht="96" customHeight="1">
      <c r="A57" s="24" t="s">
        <v>170</v>
      </c>
      <c r="B57" s="28" t="s">
        <v>147</v>
      </c>
      <c r="C57" s="26" t="s">
        <v>148</v>
      </c>
      <c r="D57" s="27" t="s">
        <v>149</v>
      </c>
      <c r="E57" s="27" t="s">
        <v>22</v>
      </c>
      <c r="F57" s="43">
        <f>I57</f>
        <v>86.467</v>
      </c>
      <c r="G57" s="3">
        <v>0</v>
      </c>
      <c r="H57" s="3">
        <v>0</v>
      </c>
      <c r="I57" s="43">
        <v>86.467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 ht="27">
      <c r="A58" s="29"/>
      <c r="B58" s="30" t="s">
        <v>8</v>
      </c>
      <c r="C58" s="31"/>
      <c r="D58" s="31"/>
      <c r="E58" s="31"/>
      <c r="F58" s="39">
        <f>G58+H58+I58</f>
        <v>31204.97561</v>
      </c>
      <c r="G58" s="2">
        <f>G15+G17+G19+G22+G24+G30+G36+G40+G46+G50+G56</f>
        <v>0</v>
      </c>
      <c r="H58" s="2">
        <f>H15+H17+H19+H22+H24+H30+H36+H40+H46+H50+H56</f>
        <v>11187.4</v>
      </c>
      <c r="I58" s="39">
        <f>I15+I17+I19+I22+I24+I30+I36+I40+I46+I50+I53+I56</f>
        <v>20017.57561</v>
      </c>
      <c r="J58" s="2">
        <f>K58+L58+M58</f>
        <v>4500</v>
      </c>
      <c r="K58" s="2">
        <f>K15+K19+K22+K24+K30+K36+K40+K50</f>
        <v>0</v>
      </c>
      <c r="L58" s="2">
        <f>L15+L19+L22+L24+L30+L36+L40+L50</f>
        <v>0</v>
      </c>
      <c r="M58" s="2">
        <f>M15+M19+M22+M24+M30+M36+M40+M50</f>
        <v>4500</v>
      </c>
      <c r="N58" s="2">
        <f>O58+P58+Q58</f>
        <v>4500</v>
      </c>
      <c r="O58" s="2">
        <f>O15+O19+O22+O24+O30+O36+O40+O50</f>
        <v>0</v>
      </c>
      <c r="P58" s="2">
        <f>P15+P19+P22+P24+P30+P36+P40+P50</f>
        <v>0</v>
      </c>
      <c r="Q58" s="2">
        <f>Q15+Q19+Q22+Q24+Q30+Q36+Q40+Q50</f>
        <v>4500</v>
      </c>
    </row>
    <row r="59" spans="1:17" ht="27">
      <c r="A59" s="32"/>
      <c r="B59" s="33"/>
      <c r="C59" s="34"/>
      <c r="D59" s="34"/>
      <c r="E59" s="34"/>
      <c r="F59" s="35"/>
      <c r="G59" s="6"/>
      <c r="H59" s="6"/>
      <c r="I59" s="35"/>
      <c r="J59" s="35"/>
      <c r="K59" s="6"/>
      <c r="L59" s="6"/>
      <c r="M59" s="6"/>
      <c r="N59" s="35"/>
      <c r="O59" s="6"/>
      <c r="P59" s="6"/>
      <c r="Q59" s="6"/>
    </row>
    <row r="60" spans="1:17" ht="27">
      <c r="A60" s="32"/>
      <c r="B60" s="33"/>
      <c r="C60" s="34"/>
      <c r="D60" s="34"/>
      <c r="E60" s="34"/>
      <c r="F60" s="35"/>
      <c r="G60" s="6"/>
      <c r="H60" s="6"/>
      <c r="I60" s="35"/>
      <c r="J60" s="35"/>
      <c r="K60" s="6"/>
      <c r="L60" s="6"/>
      <c r="M60" s="6"/>
      <c r="N60" s="35"/>
      <c r="O60" s="6"/>
      <c r="P60" s="6"/>
      <c r="Q60" s="6"/>
    </row>
    <row r="61" spans="1:17" ht="27">
      <c r="A61" s="32"/>
      <c r="B61" s="33"/>
      <c r="C61" s="34"/>
      <c r="D61" s="34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5"/>
    </row>
    <row r="62" spans="1:17" ht="27">
      <c r="A62" s="32"/>
      <c r="B62" s="33" t="s">
        <v>16</v>
      </c>
      <c r="C62" s="32"/>
      <c r="D62" s="32"/>
      <c r="E62" s="3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2"/>
    </row>
    <row r="63" spans="1:17" ht="55.5" customHeight="1">
      <c r="A63" s="12" t="s">
        <v>1</v>
      </c>
      <c r="B63" s="12" t="s">
        <v>7</v>
      </c>
      <c r="C63" s="74" t="s">
        <v>17</v>
      </c>
      <c r="D63" s="74"/>
      <c r="E63" s="74"/>
      <c r="F63" s="7" t="s">
        <v>36</v>
      </c>
      <c r="G63" s="7" t="s">
        <v>81</v>
      </c>
      <c r="H63" s="7" t="s">
        <v>104</v>
      </c>
      <c r="I63" s="36"/>
      <c r="J63" s="36"/>
      <c r="K63" s="36"/>
      <c r="L63" s="36"/>
      <c r="M63" s="36"/>
      <c r="N63" s="36"/>
      <c r="O63" s="36"/>
      <c r="P63" s="36"/>
      <c r="Q63" s="32"/>
    </row>
    <row r="64" spans="1:17" ht="27.75">
      <c r="A64" s="37" t="s">
        <v>14</v>
      </c>
      <c r="B64" s="13" t="s">
        <v>150</v>
      </c>
      <c r="C64" s="54" t="s">
        <v>151</v>
      </c>
      <c r="D64" s="55"/>
      <c r="E64" s="56"/>
      <c r="F64" s="2">
        <f>F65</f>
        <v>94.5</v>
      </c>
      <c r="G64" s="2">
        <f>G65</f>
        <v>0</v>
      </c>
      <c r="H64" s="2">
        <f>H65</f>
        <v>0</v>
      </c>
      <c r="I64" s="36"/>
      <c r="J64" s="36"/>
      <c r="K64" s="36"/>
      <c r="L64" s="36"/>
      <c r="M64" s="36"/>
      <c r="N64" s="36"/>
      <c r="O64" s="36"/>
      <c r="P64" s="36"/>
      <c r="Q64" s="32"/>
    </row>
    <row r="65" spans="1:17" ht="27.75">
      <c r="A65" s="37" t="s">
        <v>30</v>
      </c>
      <c r="B65" s="14" t="s">
        <v>152</v>
      </c>
      <c r="C65" s="51" t="s">
        <v>109</v>
      </c>
      <c r="D65" s="52"/>
      <c r="E65" s="53"/>
      <c r="F65" s="18">
        <f>F15</f>
        <v>94.5</v>
      </c>
      <c r="G65" s="18">
        <f>J12</f>
        <v>0</v>
      </c>
      <c r="H65" s="18">
        <f>N12</f>
        <v>0</v>
      </c>
      <c r="I65" s="36"/>
      <c r="J65" s="36"/>
      <c r="K65" s="36"/>
      <c r="L65" s="36"/>
      <c r="M65" s="36"/>
      <c r="N65" s="36"/>
      <c r="O65" s="36"/>
      <c r="P65" s="36"/>
      <c r="Q65" s="32"/>
    </row>
    <row r="66" spans="1:17" ht="54">
      <c r="A66" s="37" t="s">
        <v>15</v>
      </c>
      <c r="B66" s="13" t="s">
        <v>73</v>
      </c>
      <c r="C66" s="54" t="s">
        <v>74</v>
      </c>
      <c r="D66" s="55"/>
      <c r="E66" s="56"/>
      <c r="F66" s="39">
        <f>F67</f>
        <v>640.81985</v>
      </c>
      <c r="G66" s="2">
        <f>G67</f>
        <v>0</v>
      </c>
      <c r="H66" s="2">
        <f>H67</f>
        <v>0</v>
      </c>
      <c r="I66" s="36"/>
      <c r="J66" s="36"/>
      <c r="K66" s="36"/>
      <c r="L66" s="36"/>
      <c r="M66" s="36"/>
      <c r="N66" s="36"/>
      <c r="O66" s="36"/>
      <c r="P66" s="36"/>
      <c r="Q66" s="32"/>
    </row>
    <row r="67" spans="1:17" ht="83.25">
      <c r="A67" s="37" t="s">
        <v>31</v>
      </c>
      <c r="B67" s="14" t="s">
        <v>75</v>
      </c>
      <c r="C67" s="51" t="s">
        <v>67</v>
      </c>
      <c r="D67" s="52"/>
      <c r="E67" s="53"/>
      <c r="F67" s="41">
        <f>F17</f>
        <v>640.81985</v>
      </c>
      <c r="G67" s="18">
        <f>J14</f>
        <v>0</v>
      </c>
      <c r="H67" s="18">
        <f>N14</f>
        <v>0</v>
      </c>
      <c r="I67" s="36"/>
      <c r="J67" s="36"/>
      <c r="K67" s="36"/>
      <c r="L67" s="36"/>
      <c r="M67" s="36"/>
      <c r="N67" s="36"/>
      <c r="O67" s="36"/>
      <c r="P67" s="36"/>
      <c r="Q67" s="32"/>
    </row>
    <row r="68" spans="1:17" ht="27.75">
      <c r="A68" s="37" t="s">
        <v>26</v>
      </c>
      <c r="B68" s="15" t="s">
        <v>61</v>
      </c>
      <c r="C68" s="54" t="s">
        <v>62</v>
      </c>
      <c r="D68" s="55"/>
      <c r="E68" s="56"/>
      <c r="F68" s="39">
        <f>F69</f>
        <v>5482.8010699999995</v>
      </c>
      <c r="G68" s="2">
        <f>G69</f>
        <v>0</v>
      </c>
      <c r="H68" s="2">
        <f>H69</f>
        <v>0</v>
      </c>
      <c r="I68" s="36"/>
      <c r="J68" s="36"/>
      <c r="K68" s="36"/>
      <c r="L68" s="36"/>
      <c r="M68" s="36"/>
      <c r="N68" s="36"/>
      <c r="O68" s="36"/>
      <c r="P68" s="36"/>
      <c r="Q68" s="32"/>
    </row>
    <row r="69" spans="1:17" ht="27.75">
      <c r="A69" s="37" t="s">
        <v>32</v>
      </c>
      <c r="B69" s="14" t="s">
        <v>63</v>
      </c>
      <c r="C69" s="51" t="s">
        <v>51</v>
      </c>
      <c r="D69" s="52"/>
      <c r="E69" s="53"/>
      <c r="F69" s="41">
        <f>F19</f>
        <v>5482.8010699999995</v>
      </c>
      <c r="G69" s="18">
        <f>J14</f>
        <v>0</v>
      </c>
      <c r="H69" s="18">
        <f>N14</f>
        <v>0</v>
      </c>
      <c r="I69" s="36"/>
      <c r="J69" s="36"/>
      <c r="K69" s="36"/>
      <c r="L69" s="36"/>
      <c r="M69" s="36"/>
      <c r="N69" s="36"/>
      <c r="O69" s="36"/>
      <c r="P69" s="36"/>
      <c r="Q69" s="32"/>
    </row>
    <row r="70" spans="1:17" ht="27.75">
      <c r="A70" s="37" t="s">
        <v>41</v>
      </c>
      <c r="B70" s="15" t="s">
        <v>27</v>
      </c>
      <c r="C70" s="54" t="s">
        <v>29</v>
      </c>
      <c r="D70" s="55"/>
      <c r="E70" s="56"/>
      <c r="F70" s="39">
        <f>F71+F72</f>
        <v>12118.060249999999</v>
      </c>
      <c r="G70" s="2">
        <f>G71</f>
        <v>4500</v>
      </c>
      <c r="H70" s="2">
        <f>H71</f>
        <v>4500</v>
      </c>
      <c r="I70" s="36"/>
      <c r="J70" s="36"/>
      <c r="K70" s="36"/>
      <c r="L70" s="36"/>
      <c r="M70" s="36"/>
      <c r="N70" s="36"/>
      <c r="O70" s="36"/>
      <c r="P70" s="36"/>
      <c r="Q70" s="32"/>
    </row>
    <row r="71" spans="1:17" ht="27.75">
      <c r="A71" s="37" t="s">
        <v>42</v>
      </c>
      <c r="B71" s="14" t="s">
        <v>28</v>
      </c>
      <c r="C71" s="51" t="s">
        <v>25</v>
      </c>
      <c r="D71" s="52"/>
      <c r="E71" s="53"/>
      <c r="F71" s="41">
        <f>F22</f>
        <v>4431.88231</v>
      </c>
      <c r="G71" s="18">
        <f>J22</f>
        <v>4500</v>
      </c>
      <c r="H71" s="18">
        <f>N22</f>
        <v>4500</v>
      </c>
      <c r="I71" s="36"/>
      <c r="J71" s="36"/>
      <c r="K71" s="36"/>
      <c r="L71" s="36"/>
      <c r="M71" s="36"/>
      <c r="N71" s="36"/>
      <c r="O71" s="36"/>
      <c r="P71" s="36"/>
      <c r="Q71" s="32"/>
    </row>
    <row r="72" spans="1:17" ht="27.75">
      <c r="A72" s="37" t="s">
        <v>52</v>
      </c>
      <c r="B72" s="14" t="s">
        <v>103</v>
      </c>
      <c r="C72" s="51" t="s">
        <v>94</v>
      </c>
      <c r="D72" s="52"/>
      <c r="E72" s="53"/>
      <c r="F72" s="41">
        <f>F24</f>
        <v>7686.17794</v>
      </c>
      <c r="G72" s="18">
        <f>J25</f>
        <v>0</v>
      </c>
      <c r="H72" s="18">
        <f>N25</f>
        <v>0</v>
      </c>
      <c r="I72" s="36"/>
      <c r="J72" s="36"/>
      <c r="K72" s="36"/>
      <c r="L72" s="36"/>
      <c r="M72" s="36"/>
      <c r="N72" s="36"/>
      <c r="O72" s="36"/>
      <c r="P72" s="36"/>
      <c r="Q72" s="32"/>
    </row>
    <row r="73" spans="1:17" ht="27.75">
      <c r="A73" s="37" t="s">
        <v>53</v>
      </c>
      <c r="B73" s="15" t="s">
        <v>18</v>
      </c>
      <c r="C73" s="54" t="s">
        <v>19</v>
      </c>
      <c r="D73" s="55"/>
      <c r="E73" s="56"/>
      <c r="F73" s="39">
        <f>F74+F75+F76+F77+F78</f>
        <v>12216.10144</v>
      </c>
      <c r="G73" s="2">
        <f>G74+G75+G76+G78</f>
        <v>0</v>
      </c>
      <c r="H73" s="2">
        <f>H74+H75</f>
        <v>0</v>
      </c>
      <c r="I73" s="36"/>
      <c r="J73" s="36"/>
      <c r="K73" s="36"/>
      <c r="L73" s="36"/>
      <c r="M73" s="36"/>
      <c r="N73" s="36"/>
      <c r="O73" s="36"/>
      <c r="P73" s="36"/>
      <c r="Q73" s="32"/>
    </row>
    <row r="74" spans="1:17" ht="27.75">
      <c r="A74" s="37" t="s">
        <v>54</v>
      </c>
      <c r="B74" s="16" t="s">
        <v>20</v>
      </c>
      <c r="C74" s="51" t="s">
        <v>0</v>
      </c>
      <c r="D74" s="52"/>
      <c r="E74" s="53"/>
      <c r="F74" s="40">
        <f>F30</f>
        <v>4226.3461</v>
      </c>
      <c r="G74" s="3">
        <f>J30</f>
        <v>0</v>
      </c>
      <c r="H74" s="3">
        <f>N30</f>
        <v>0</v>
      </c>
      <c r="I74" s="36"/>
      <c r="J74" s="36"/>
      <c r="K74" s="36"/>
      <c r="L74" s="36"/>
      <c r="M74" s="36"/>
      <c r="N74" s="36"/>
      <c r="O74" s="36"/>
      <c r="P74" s="36"/>
      <c r="Q74" s="32"/>
    </row>
    <row r="75" spans="1:17" ht="27.75">
      <c r="A75" s="37" t="s">
        <v>77</v>
      </c>
      <c r="B75" s="16" t="s">
        <v>40</v>
      </c>
      <c r="C75" s="51" t="s">
        <v>39</v>
      </c>
      <c r="D75" s="52"/>
      <c r="E75" s="53"/>
      <c r="F75" s="43">
        <f>F36</f>
        <v>2290.845</v>
      </c>
      <c r="G75" s="3">
        <f>J36</f>
        <v>0</v>
      </c>
      <c r="H75" s="3">
        <f>M36</f>
        <v>0</v>
      </c>
      <c r="I75" s="36"/>
      <c r="J75" s="36"/>
      <c r="K75" s="36"/>
      <c r="L75" s="36"/>
      <c r="M75" s="36"/>
      <c r="N75" s="36"/>
      <c r="O75" s="36"/>
      <c r="P75" s="36"/>
      <c r="Q75" s="32"/>
    </row>
    <row r="76" spans="1:17" ht="27.75">
      <c r="A76" s="37" t="s">
        <v>78</v>
      </c>
      <c r="B76" s="16" t="s">
        <v>82</v>
      </c>
      <c r="C76" s="51" t="s">
        <v>80</v>
      </c>
      <c r="D76" s="52"/>
      <c r="E76" s="53"/>
      <c r="F76" s="40">
        <f>F40</f>
        <v>3941.0973400000003</v>
      </c>
      <c r="G76" s="3">
        <v>0</v>
      </c>
      <c r="H76" s="3">
        <v>0</v>
      </c>
      <c r="I76" s="36"/>
      <c r="J76" s="36"/>
      <c r="K76" s="36"/>
      <c r="L76" s="36"/>
      <c r="M76" s="36"/>
      <c r="N76" s="36"/>
      <c r="O76" s="36"/>
      <c r="P76" s="36"/>
      <c r="Q76" s="32"/>
    </row>
    <row r="77" spans="1:17" ht="27.75">
      <c r="A77" s="37" t="s">
        <v>153</v>
      </c>
      <c r="B77" s="16" t="s">
        <v>154</v>
      </c>
      <c r="C77" s="51" t="s">
        <v>135</v>
      </c>
      <c r="D77" s="52"/>
      <c r="E77" s="53"/>
      <c r="F77" s="3">
        <f>F46</f>
        <v>1649.8400000000001</v>
      </c>
      <c r="G77" s="3">
        <v>0</v>
      </c>
      <c r="H77" s="3">
        <v>0</v>
      </c>
      <c r="I77" s="36"/>
      <c r="J77" s="36"/>
      <c r="K77" s="36"/>
      <c r="L77" s="36"/>
      <c r="M77" s="36"/>
      <c r="N77" s="36"/>
      <c r="O77" s="36"/>
      <c r="P77" s="36"/>
      <c r="Q77" s="32"/>
    </row>
    <row r="78" spans="1:17" ht="27.75">
      <c r="A78" s="37" t="s">
        <v>157</v>
      </c>
      <c r="B78" s="16" t="s">
        <v>44</v>
      </c>
      <c r="C78" s="51" t="s">
        <v>45</v>
      </c>
      <c r="D78" s="52"/>
      <c r="E78" s="53"/>
      <c r="F78" s="43">
        <f>F50</f>
        <v>107.973</v>
      </c>
      <c r="G78" s="3">
        <f>J50</f>
        <v>0</v>
      </c>
      <c r="H78" s="3">
        <f>N50</f>
        <v>0</v>
      </c>
      <c r="I78" s="36"/>
      <c r="J78" s="36"/>
      <c r="K78" s="36"/>
      <c r="L78" s="36"/>
      <c r="M78" s="36"/>
      <c r="N78" s="36"/>
      <c r="O78" s="36"/>
      <c r="P78" s="36"/>
      <c r="Q78" s="32"/>
    </row>
    <row r="79" spans="1:17" ht="27.75">
      <c r="A79" s="37" t="s">
        <v>55</v>
      </c>
      <c r="B79" s="15" t="s">
        <v>171</v>
      </c>
      <c r="C79" s="54" t="s">
        <v>173</v>
      </c>
      <c r="D79" s="55"/>
      <c r="E79" s="56"/>
      <c r="F79" s="39">
        <f>F80</f>
        <v>566.226</v>
      </c>
      <c r="G79" s="2">
        <f>G80+G81+G82+G84</f>
        <v>0</v>
      </c>
      <c r="H79" s="2">
        <f>H80+H81</f>
        <v>0</v>
      </c>
      <c r="I79" s="36"/>
      <c r="J79" s="36"/>
      <c r="K79" s="36"/>
      <c r="L79" s="36"/>
      <c r="M79" s="36"/>
      <c r="N79" s="36"/>
      <c r="O79" s="36"/>
      <c r="P79" s="36"/>
      <c r="Q79" s="32"/>
    </row>
    <row r="80" spans="1:17" ht="27.75">
      <c r="A80" s="37" t="s">
        <v>56</v>
      </c>
      <c r="B80" s="16" t="s">
        <v>172</v>
      </c>
      <c r="C80" s="51" t="s">
        <v>164</v>
      </c>
      <c r="D80" s="52"/>
      <c r="E80" s="53"/>
      <c r="F80" s="40">
        <f>F53</f>
        <v>566.226</v>
      </c>
      <c r="G80" s="3">
        <f>J36</f>
        <v>0</v>
      </c>
      <c r="H80" s="3">
        <f>N36</f>
        <v>0</v>
      </c>
      <c r="I80" s="36"/>
      <c r="J80" s="36"/>
      <c r="K80" s="36"/>
      <c r="L80" s="36"/>
      <c r="M80" s="36"/>
      <c r="N80" s="36"/>
      <c r="O80" s="36"/>
      <c r="P80" s="36"/>
      <c r="Q80" s="32"/>
    </row>
    <row r="81" spans="1:17" ht="27.75">
      <c r="A81" s="37" t="s">
        <v>57</v>
      </c>
      <c r="B81" s="15" t="s">
        <v>155</v>
      </c>
      <c r="C81" s="54" t="s">
        <v>156</v>
      </c>
      <c r="D81" s="55"/>
      <c r="E81" s="56"/>
      <c r="F81" s="42">
        <f>F82</f>
        <v>86.467</v>
      </c>
      <c r="G81" s="2">
        <f>G82</f>
        <v>0</v>
      </c>
      <c r="H81" s="2">
        <f>H82</f>
        <v>0</v>
      </c>
      <c r="I81" s="36"/>
      <c r="J81" s="36"/>
      <c r="K81" s="36"/>
      <c r="L81" s="36"/>
      <c r="M81" s="36"/>
      <c r="N81" s="36"/>
      <c r="O81" s="36"/>
      <c r="P81" s="36"/>
      <c r="Q81" s="32"/>
    </row>
    <row r="82" spans="1:17" ht="65.25" customHeight="1">
      <c r="A82" s="37" t="s">
        <v>58</v>
      </c>
      <c r="B82" s="50" t="s">
        <v>158</v>
      </c>
      <c r="C82" s="51" t="s">
        <v>148</v>
      </c>
      <c r="D82" s="52"/>
      <c r="E82" s="53"/>
      <c r="F82" s="43">
        <f>F56</f>
        <v>86.467</v>
      </c>
      <c r="G82" s="3">
        <f>J37</f>
        <v>0</v>
      </c>
      <c r="H82" s="3">
        <f>N37</f>
        <v>0</v>
      </c>
      <c r="I82" s="36"/>
      <c r="J82" s="36"/>
      <c r="K82" s="36"/>
      <c r="L82" s="36"/>
      <c r="M82" s="36"/>
      <c r="N82" s="36"/>
      <c r="O82" s="36"/>
      <c r="P82" s="36"/>
      <c r="Q82" s="32"/>
    </row>
    <row r="83" spans="1:17" ht="27.75">
      <c r="A83" s="38"/>
      <c r="B83" s="17" t="s">
        <v>9</v>
      </c>
      <c r="C83" s="75"/>
      <c r="D83" s="75"/>
      <c r="E83" s="75"/>
      <c r="F83" s="39">
        <f>F64+F66+F68+F70+F73+F79+F81</f>
        <v>31204.975609999994</v>
      </c>
      <c r="G83" s="2">
        <f>G64+G66+G68+G70+G73+G81</f>
        <v>4500</v>
      </c>
      <c r="H83" s="2">
        <f>H64+H66+H68+H70+H73+H81</f>
        <v>4500</v>
      </c>
      <c r="I83" s="36"/>
      <c r="J83" s="36"/>
      <c r="K83" s="36"/>
      <c r="L83" s="36"/>
      <c r="M83" s="36"/>
      <c r="N83" s="36"/>
      <c r="O83" s="36"/>
      <c r="P83" s="36"/>
      <c r="Q83" s="32"/>
    </row>
  </sheetData>
  <sheetProtection/>
  <mergeCells count="47">
    <mergeCell ref="C72:E72"/>
    <mergeCell ref="C83:E83"/>
    <mergeCell ref="C74:E74"/>
    <mergeCell ref="C75:E75"/>
    <mergeCell ref="C76:E76"/>
    <mergeCell ref="C78:E78"/>
    <mergeCell ref="C73:E73"/>
    <mergeCell ref="C79:E79"/>
    <mergeCell ref="C80:E80"/>
    <mergeCell ref="N1:R1"/>
    <mergeCell ref="N2:R2"/>
    <mergeCell ref="N3:R3"/>
    <mergeCell ref="N4:R4"/>
    <mergeCell ref="N6:Q6"/>
    <mergeCell ref="C65:E65"/>
    <mergeCell ref="F13:F14"/>
    <mergeCell ref="C13:E13"/>
    <mergeCell ref="N7:Q7"/>
    <mergeCell ref="N8:Q8"/>
    <mergeCell ref="C71:E71"/>
    <mergeCell ref="C63:E63"/>
    <mergeCell ref="C64:E64"/>
    <mergeCell ref="J13:J14"/>
    <mergeCell ref="K13:M13"/>
    <mergeCell ref="C68:E68"/>
    <mergeCell ref="C69:E69"/>
    <mergeCell ref="C70:E70"/>
    <mergeCell ref="G13:I13"/>
    <mergeCell ref="C66:E66"/>
    <mergeCell ref="N9:Q9"/>
    <mergeCell ref="A10:Q10"/>
    <mergeCell ref="A11:I11"/>
    <mergeCell ref="N13:N14"/>
    <mergeCell ref="O13:Q13"/>
    <mergeCell ref="P12:Q12"/>
    <mergeCell ref="A13:A14"/>
    <mergeCell ref="B13:B14"/>
    <mergeCell ref="C67:E67"/>
    <mergeCell ref="C77:E77"/>
    <mergeCell ref="C81:E81"/>
    <mergeCell ref="C82:E82"/>
    <mergeCell ref="A27:A29"/>
    <mergeCell ref="B27:B29"/>
    <mergeCell ref="A42:A44"/>
    <mergeCell ref="B42:B44"/>
    <mergeCell ref="A47:A49"/>
    <mergeCell ref="B47:B49"/>
  </mergeCells>
  <printOptions horizontalCentered="1"/>
  <pageMargins left="0.3937007874015748" right="0.3937007874015748" top="0.5905511811023623" bottom="0.3937007874015748" header="0.5118110236220472" footer="0.5118110236220472"/>
  <pageSetup firstPageNumber="195" useFirstPageNumber="1" fitToHeight="0" horizontalDpi="600" verticalDpi="600" orientation="landscape" paperSize="9" scale="35" r:id="rId1"/>
  <headerFooter alignWithMargins="0">
    <oddFooter>&amp;R&amp;P</oddFooter>
  </headerFooter>
  <rowBreaks count="3" manualBreakCount="3">
    <brk id="23" max="16" man="1"/>
    <brk id="39" max="16" man="1"/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2018-10-11T03:26:57Z</cp:lastPrinted>
  <dcterms:created xsi:type="dcterms:W3CDTF">1996-10-08T23:32:33Z</dcterms:created>
  <dcterms:modified xsi:type="dcterms:W3CDTF">2018-10-11T03:26:59Z</dcterms:modified>
  <cp:category/>
  <cp:version/>
  <cp:contentType/>
  <cp:contentStatus/>
</cp:coreProperties>
</file>