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" windowWidth="14505" windowHeight="7320" activeTab="0"/>
  </bookViews>
  <sheets>
    <sheet name="Доходы 2009-2011" sheetId="1" r:id="rId1"/>
  </sheets>
  <definedNames>
    <definedName name="_xlnm.Print_Area" localSheetId="0">'Доходы 2009-2011'!$A$1:$L$203</definedName>
  </definedNames>
  <calcPr fullCalcOnLoad="1"/>
</workbook>
</file>

<file path=xl/sharedStrings.xml><?xml version="1.0" encoding="utf-8"?>
<sst xmlns="http://schemas.openxmlformats.org/spreadsheetml/2006/main" count="180" uniqueCount="179">
  <si>
    <t>Код бюджетной классификации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</si>
  <si>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</si>
  <si>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</si>
  <si>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</si>
  <si>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</si>
  <si>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</si>
  <si>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</si>
  <si>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</si>
  <si>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</si>
  <si>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</si>
  <si>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</si>
  <si>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</si>
  <si>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</si>
  <si>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</si>
  <si>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</si>
  <si>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</si>
  <si>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</si>
  <si>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</si>
  <si>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</si>
  <si>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</si>
  <si>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</si>
  <si>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</si>
  <si>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</si>
  <si>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</si>
  <si>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</si>
  <si>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</si>
  <si>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</si>
  <si>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</si>
  <si>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</si>
  <si>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</si>
  <si>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</si>
  <si>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</si>
  <si>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</si>
  <si>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</si>
  <si>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</si>
  <si>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</si>
  <si>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</si>
  <si>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</si>
  <si>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</si>
  <si>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</si>
  <si>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</si>
  <si>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</si>
  <si>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</si>
  <si>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</si>
  <si>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</si>
  <si>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</si>
  <si>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</si>
  <si>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</si>
  <si>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ШТРАФЫ, САНКЦИИ, ВОЗМЕЩЕНИЕ УЩЕРБА 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</si>
  <si>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</si>
  <si>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</si>
  <si>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</si>
  <si>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</si>
  <si>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 xml:space="preserve">Прочие поступления от денежных взысканий (штрафов) и иных сумм в возмещение ущерба 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</si>
  <si>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</si>
  <si>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</si>
  <si>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</si>
  <si>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</si>
  <si>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</si>
  <si>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на поддержку мер по обеспечению сбалансированности бюджетов закрытых административно-территориальных образований</t>
  </si>
  <si>
    <t>Дотации бюджетам закрытых административно-территориальных образований (за счет средств федерального бюджета)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</si>
  <si>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</si>
  <si>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</si>
  <si>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Федерации, в том числе: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</si>
  <si>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</si>
  <si>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</si>
  <si>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ВСЕГО ДОХОДОВ:</t>
  </si>
  <si>
    <t>Субвенции бюджетам городских округов на выплату ежемесячного пособия на ребенка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</si>
  <si>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</si>
  <si>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</si>
  <si>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 </t>
  </si>
  <si>
    <t xml:space="preserve">Субвенции бюджетам городских округов на оплату жилищно-коммунальных услуг отдельным категориям граждан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</si>
  <si>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</si>
  <si>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Наименование групп, подгрупп, статей, подстатей, элементов, подвидов, классификации операций сектора государственного управления</t>
  </si>
  <si>
    <t xml:space="preserve">Дотации бюджетам городских округов на выравнивание бюджетной обеспеченности (региональный фонд финансовой поддержки поселений) </t>
  </si>
  <si>
    <t>Дотации бюджетам на предоставление дотаций бюджетам закрытых административно-территориальных образований</t>
  </si>
  <si>
    <t>НАЛОГОВЫЕ И НЕНАЛОГОВЫЕ ДОХОДЫ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</si>
  <si>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</si>
  <si>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</si>
  <si>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</si>
  <si>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Межбюджетные трансферты, передаваемые бюджетам закрытых административно-территориальных образований  на развитие и поддержку социальной и инженерной инфраструктуры закрытых административно-территориальных образований  (за счет средств федерального бюджета)</t>
  </si>
  <si>
    <t>Код классификации операций сектора государственного управления</t>
  </si>
  <si>
    <t>Субвенции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(группах) детей без взимания родительской платы»</t>
  </si>
  <si>
    <t>Субвенции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общеобразовательных учреждениях, без взимания платы»</t>
  </si>
  <si>
    <t>Субвенции на реализацию Закона края от 20 декабря 2007 года № 4-1092 «О наделении органов местного самоуправления муниципальных районов и городских округов края государственными полномочиями по выплате ежемесячной компенсации  родителю (законному представителю), фактически воспитывающему ребенка раннего возраста на дому, которому временно не предоставлено место в дошкольном образовательном учреждении»</t>
  </si>
  <si>
    <t>Субвенции на реализацию Закона края от 20 декабря 2007года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</t>
  </si>
  <si>
    <t>Субвенции на реализацию Закона края от 20 декабря 2005 года № 17-4302 «О наделении органов местного самоуправления муниципальных районов и городских округов Красноярского края государственными полномочиями по предоставлению мер социальной поддержки реабилитированных лиц и лиц, признанных пострадавшими от политических репрессий», за исключением льгот по оплате жилья и коммунальных услуг</t>
  </si>
  <si>
    <t>Субвенции на реализацию Закона края от 20 декабря 2007 года № 4-1051 «О наделении органов местного самоуправления муниципальных районов и городских округов края государственными полномочиями по предоставлению дополнительных мер социальной поддержки членов семей военнослужащих, лиц рядового и начальствующего состава органов внутренних дел, государственной противопожарной службы, органов по контролю за оборотом наркотических средств и психотропных веществ, учреждений и органов уголовно-исполнительной системы, других федеральных органов исполнительной власти, в которых законом предусмотрена военная служба, погибших (умерших) при исполнении обязанностей военной службы (служебных обязанностей)»</t>
  </si>
  <si>
    <t xml:space="preserve">Субвенции на реализацию Закона края от 26 декабря 2006 года № 21-5677  «О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семьям, имеющим детей, в Красноярском крае» </t>
  </si>
  <si>
    <t>Субвенции на реализацию Закона края от 27 декабря 2005 года № 17-4392 «О наделении органов местного самоуправления муниципальных районов и городских округов Красноярского края государственными полномочиями по социальной поддержке инвалидов»</t>
  </si>
  <si>
    <t>Субвенции на реализацию Закона края от 06 марта 2008 года № 4-1381 «О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погребению»</t>
  </si>
  <si>
    <t>Субвенции на реализацию Закона края от 20 декабря 2005 года № 17-4294 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</t>
  </si>
  <si>
    <t>Субвенции на реализацию Закона края от 20 декабря 2005 года № 17-4312  «О наделении органов местного самоуправления края государственными полномочиями по социальному обслуживанию населения»</t>
  </si>
  <si>
    <t>Субвенции на реализацию Закона края от 20 декабря 2005 года № 17-4269  «О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питания»</t>
  </si>
  <si>
    <t>Субвенции на реализацию Закона края от 25 января 2007 года № 21-5725  «О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приема, содержания, выхаживания и воспитания детей в возрасте до четырех лет ,заблудившихся 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– в иных учреждениях здравоохранения»</t>
  </si>
  <si>
    <t>Субвенции на реализацию Закона края от 26 декабря 2006 года № 21-5589 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</si>
  <si>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>Налог на доходы физических лиц с доходов, полученных физическими лицами, являющимися налоговыми резидентами Российской Федерации, в виде дивидендов от долевого участия в деятельности организаций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</si>
  <si>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 (за счет средств федерального бюджета)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</si>
  <si>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 (за счет средств федерального бюджета)</t>
  </si>
  <si>
    <t>Субвенции на реализацию Закона края от 27 декабря 2005 года № 17-4381 «О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ветеранов», за исключением льгот по оплате жилья и коммунальных услуг</t>
  </si>
  <si>
    <t>Субвенции на реализацию Закона края от 18 декабря 2008 года № 7-2726 «О наделении органов местного самоуправления муниципальных районов и городских округов края государственными полномочиями по обеспечению жильем ветеранов Великой Отечественной войны и по оказанию единовременной адресной материальной помощи на ремонт жилья отдельным категориям ветеранов Великой Отечественной войны»</t>
  </si>
  <si>
    <t>Субвенции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организации предоставления социальной доплаты к пенсии в Красноярском крае"</t>
  </si>
  <si>
    <t>Субвенции бюджетам городских округов на обеспечение мер социальной поддержки для лиц, награжденных знаком "Почетный донор СССР", Почетный донор России"</t>
  </si>
  <si>
    <t>Прочие субсидии бюджетам городских округов</t>
  </si>
  <si>
    <t xml:space="preserve">Субвенции на финансирование расходов, связанных с предоставлением субсидий отдельным категориям граждан для оплаты жилья и коммунальных услуг, в соответствии с Законом края от 27 декабря 2005 года № 17-4395 "О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услуг" </t>
  </si>
  <si>
    <t>Субвенции на реализацию Закона края 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административных комиссий"</t>
  </si>
  <si>
    <t>Субвенции на реализацию Закона края 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безпопечения родителей, а также лиц из их числа, не имеющих жилого помещения"</t>
  </si>
  <si>
    <t>Субвенции на реализацию Закона края от 29 марта 2007 года №22-6015 «О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 образовательных организациях края, реализующих основную общеобразовательную программу дошкольного образования"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</si>
  <si>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 находящихся под опекой (попечительством), не имеющих закрепленного жилого помещения</t>
  </si>
  <si>
    <t>Субсидии на реализацию мероприятий, предусмотренных долгосрочной целевой программой "Дополнительные меры социальной поддержки ветеранов Великой Отечественной войны 1941-1945 годов" на 2009-2010 годы</t>
  </si>
  <si>
    <t xml:space="preserve">Субсидии на организацию двухразового питания в лагерях с дневным пребыванием детей, в том числе на оплату стоимости набора продуктов питания или готовых блюд и их транспортировку </t>
  </si>
  <si>
    <r>
      <t>Субсидии на оплату стоимости путевок для детей в краевые  и муниципальные загородные  оздоровительные  лагеря, негосударственные организации отдыха, оздоровления и занятости детей, зарегистрированные на территории Красноярского края</t>
    </r>
    <r>
      <rPr>
        <b/>
        <sz val="14"/>
        <rFont val="Times New Roman"/>
        <family val="1"/>
      </rPr>
      <t xml:space="preserve"> </t>
    </r>
  </si>
  <si>
    <t>Субвенции на реализацию Закона  края от 20 декабря 2005 года №17-4273 "О наделении органов местного самоуправления муниципальных районов  и городских округов края государственными полномочиями по решению вопросов обеспечения граждан, имеющих детей, ежемесячным пособием на ребенка"</t>
  </si>
  <si>
    <t>Субвенции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</t>
  </si>
  <si>
    <t xml:space="preserve">Субвенции бюджетам городских округов на выплаты инвалидам компенсации страховых премий по договорам обязательного медицинского страхования гражданской ответственности владельцев транспортных средств
</t>
  </si>
  <si>
    <t xml:space="preserve">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образовательных учреждениях, прошедших государственную аккредитацию и реализующих основные общеобразовательные программы в размере, необходимом для реализации основных общеобразовательных программ, в соответствии с  подпунктом 6.1 ст. 29 Закона РФ от 10 июля 1992 года №3266-1 «Об образовании» </t>
  </si>
  <si>
    <t>Субвенции бюджетам городских округов на ежемесячное денежное вознаграждение за классное руководство</t>
  </si>
  <si>
    <t>Субсидии на реализацию мероприятий, предусмотренных краевой целевой программой "Улучшение условий проживания граждан в учреждениях социального обслуживания" на 2008-2010 годы</t>
  </si>
  <si>
    <t>Субсидии на частичное финансирование (возмещение) расходов на выплаты воспитателям в муниципальных образовательных учреждениях, реализующих основную образовательную программу дошкольного образования детей</t>
  </si>
  <si>
    <t>Прочие безвозмездные поступления</t>
  </si>
  <si>
    <t>Прочие безвозмездные поступления в бюджеты городских округов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</si>
  <si>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(услуги медицинского вытрезвителя)</t>
  </si>
  <si>
    <t xml:space="preserve">Межбюджетные трансферты на комплектование книжных фондов библиотек муниципальных образований края (за счет средств федерального бюджета)  </t>
  </si>
  <si>
    <t>Ежемесячное вознаграждение за классное руководство (за счет средств краевого бюджета)</t>
  </si>
  <si>
    <t>Субвенции на реализацию Закона края от 20 декабря 2005 года № 17-4271 «О наделении органов местного самоуправления муниципальных районов и городских округов края государственными полномочиями по социальной поддержке населения в соответствии с Законом края «О защите прав ребенка»</t>
  </si>
  <si>
    <t>Субвенции на реализацию Закона края от 20 декабря 2007 года № 4-1047 «О наделении органов местного самоуправления муниципальных районов и городских округов края государственными полномочиями по предоставлению материальной помощи гражданам, находящимся в трудной жизненной ситуации, в соответствии с Законом края "О краевой целевой программе «Социальная поддержка населения, находящегося в трудной жизненной ситуации»</t>
  </si>
  <si>
    <t>Сумма на 2010 год</t>
  </si>
  <si>
    <t>Исполнено</t>
  </si>
  <si>
    <t>% исполнения</t>
  </si>
  <si>
    <t xml:space="preserve">ДОХОДЫ МЕСТНОГО БЮДЖЕТА ГОРОДА ЗЕЛЕНОГОРСКА                                     </t>
  </si>
  <si>
    <t>Ежемесячное вознаграждение за классное руководство (за счет средств федерального бюджета)</t>
  </si>
  <si>
    <t>Субсидии на реализацию мероприятий, предусмотренных долгосрочной целевой программой "Культура Красноярья" на 2010 - 2012 годы на комплектование фондов муниципальных библиотек</t>
  </si>
  <si>
    <t>Субсидии на реализацию мероприятий, предусмотренных долгосрочной целевой программой "Культура Красноярья" на 2010 - 2012 годы на выявление и обучение одаренных детей в области культуры муниципальными образовательными учреждениями дополнительного образования детей в области культуры</t>
  </si>
  <si>
    <t>(тыс. руб)</t>
  </si>
  <si>
    <t>Субсидии на реализацию мероприятий долгосрочной целевой программы "Комплексные меры противодействия распространению наркомании, пьянства и алкоголизма в Красноярском крае" на 2010-2012 годы"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</si>
  <si>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</si>
  <si>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</si>
  <si>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125,126,128,129,129.1,132,133,134,135,135.1 НК РФ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</si>
  <si>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</si>
  <si>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</si>
  <si>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 в области охраны окружающей среды, земельного, лесного и водного законодательства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</si>
  <si>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</si>
  <si>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законодательства.</t>
  </si>
  <si>
    <t xml:space="preserve">ЗАДОЛЖЕННОСТЬ И ПЕРЕРАСЧЕТЫ ПО ОТМЕНЕННЫМ НАЛОГАМ, СБОРАМ И ИНЫМ ОБЯЗАТЕЛЬНЫМ ПЛАТЕЖАМ </t>
  </si>
  <si>
    <t>Земельный налог (по обязательствам, возникшим до 1 января 2006 года), мобилизуемый на территориях городских округов</t>
  </si>
  <si>
    <t>ПРОЧИЕ НЕНАЛОГОВЫЕ ДОХОДЫ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</si>
  <si>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</si>
  <si>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</si>
  <si>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ВОЗВРАТ ОСТАТОКВ СУБСИДИЙ, СУБВЕНЦИЙ И ИНЫХ МЕЖБЮДЖЕТНЫХ ТРАНСФЕРТОВ, ИМЕЮЩИХ ЦЕЛЕВОЕ НАЗНАЧЕНИЕ, ПРОШЛЫХ ЛЕТ</t>
  </si>
  <si>
    <t>ДОХОДЫ ОТ ПРЕДПРИНИМАТЕЛЬСКОЙ И ИНОЙ ПРИНОСЯЩЕЙ ДОХОД ДЕЯТЕЛЬНОСТИ</t>
  </si>
  <si>
    <t>Субсидии на подготовку и проведение выборов в оргпны местного самоуправления</t>
  </si>
  <si>
    <t>Субсидии на реализацию мероприятий, предусмотренных долгосрочной целевой программой "Обеспечение жизнедеятельности образовательных учреждений края" на 2010-2012 годы" на приобретение технологического оборудования для пищеблоков образовательных учреждений края</t>
  </si>
  <si>
    <t>Субсидии на реализацию мероприятий, предусмотренных долгосрочной целевой программой "Обеспечение жизнедеятельности образовательных учреждений края" на 2010-2012 годы" на приобретение медицинского оборудования для оснащения медицинских кабинетов образовательных учреждений края</t>
  </si>
  <si>
    <t>Субсидии на реализацию мероприятий, предусмотренных долгосрочной целевой программой "Обеспечение жизнедеятельности образовательных учреждений края" на 2010-2012 годы" на приобретение  монтаж приборов искусственного освещения, соотвествующих СанПиН 2.2.1/2.1.1.1278-03 "Гигиенические требования к естественному, искусственному освещению жилых и общественных зданий". в образовательных учреждениях края</t>
  </si>
  <si>
    <t>Субсидии на реализацию мероприятий, предусмотренных долгосрочной целевой программой "Обеспечение жильем молодых семей" на 2009-2011 годы"</t>
  </si>
  <si>
    <t>Субсидии на реализацию неотложных мероприятий по повышению эксплуатационной надежности объектов жизнеобеспечения муниципальных образований</t>
  </si>
  <si>
    <t xml:space="preserve">Субвенции бюджетам городских округов на предоставление субсидий отдельным категориям граждан для оплаты жилья и коммунальных услуг за счет субсидии бюджетам субъектов РФ на обеспечение мер социальной поддержки реабилитированных лиц и лиц, признанных пострадавшими от политических репрессий
</t>
  </si>
  <si>
    <t>Субвенции бюджетам городских округов на осуществление полномочий по подготовке проведения статистических переписей</t>
  </si>
  <si>
    <t>Денежные взыскания  (штрафы) за нарушения законодательства РФ о размещении заказов на поставки товаров, выполнение работ, оказание услуг для нужд городских округов</t>
  </si>
  <si>
    <t>Доходы в виде прибыли , приходящейся  на доли в уставных (складочных капиталлах хозяйственных товариществ и обществ, или дивидендов по акциям, принажлежащим городским округам</t>
  </si>
  <si>
    <t>Единый сельскохозяйственный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</si>
  <si>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</si>
  <si>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</si>
  <si>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 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</si>
  <si>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Субсидии на подготовку муниципальных образовательных учреждений, реализующих общеобразовательные программы начального общего, основного общего и среднего (полного) общего образования, к новому учебному году в 2010 году</t>
  </si>
  <si>
    <t>Субсидии на реализацию мероприятий, предусмотренных краевой целевой программой "Комплексные меры поддержки гражданско-патриотического самоопределения молодежи Красноярского края" на 2008 - 2010 годы, утвержденной Законом края от 20 декабря 2007 года № 4-1120</t>
  </si>
  <si>
    <t>Субсидии на реализацию социокультурных проектов муниципальными учредлениями культуры и образовательными учреждениями в области культуры в 2010 году</t>
  </si>
  <si>
    <t>Субсидии на реализацию мероприятий, предусмотренных краевой целевой программой "Физическая культура и спорт в Красноярском крае в 2008 - 2010 годах", утвержденной Законом края от 20 декабря 2007 года № 4-1018</t>
  </si>
  <si>
    <t>Приложение №1</t>
  </si>
  <si>
    <t>ЗАТО г.Зеленогорска</t>
  </si>
  <si>
    <t>2010 год</t>
  </si>
  <si>
    <t>ЗА 2010 ГОД</t>
  </si>
  <si>
    <t>Субсидии на выплаты , обеспечивающие уровень зарабоьной платы работников бюджетной сферы не ниже размера минимальной заработной платы, установленного в Красноярском крае</t>
  </si>
  <si>
    <t>Субсидии бюджетам муниципальных образований края на частичное финансирование (возмещение) расходов на проведение эксперимента по введению новых систем оплаты труда</t>
  </si>
  <si>
    <t>Субсидии на реализацию проектов муниципальных образовательных учреждений, реализующих общеобразовательные программы начального общего, основного общего и среднего (полного) общего образования, направленных на улучшение учебных результатов школьников по предметам естественно-научного цикла</t>
  </si>
  <si>
    <t>Субсидии за счет средств федерального бюджета на оказание государственной поддержки малого и среднего предпринимательства</t>
  </si>
  <si>
    <t>Субсидии бюджетам субъекта Российской Федерации и муниципальных образований</t>
  </si>
  <si>
    <t>к решению Совета депутатов</t>
  </si>
  <si>
    <t>от 26.05. 2011 г. № 15-99р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</si>
</sst>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</numFmts>
  <fonts count="46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Arial"/>
      <family val="0"/>
    </font>
    <font>
      <b/>
      <sz val="14"/>
      <name val="Times New Roman"/>
      <family val="1"/>
    </font>
    <font>
      <sz val="14"/>
      <color indexed="10"/>
      <name val="Arial"/>
      <family val="0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right" vertical="top" textRotation="90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87" fontId="8" fillId="0" borderId="11" xfId="0" applyNumberFormat="1" applyFont="1" applyBorder="1" applyAlignment="1">
      <alignment horizontal="center" vertical="top" wrapText="1"/>
    </xf>
    <xf numFmtId="180" fontId="8" fillId="0" borderId="10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181" fontId="8" fillId="0" borderId="11" xfId="0" applyNumberFormat="1" applyFont="1" applyBorder="1" applyAlignment="1">
      <alignment horizontal="justify" vertical="top" wrapText="1"/>
    </xf>
    <xf numFmtId="180" fontId="8" fillId="0" borderId="11" xfId="0" applyNumberFormat="1" applyFont="1" applyBorder="1" applyAlignment="1">
      <alignment horizontal="justify" vertical="top" wrapText="1"/>
    </xf>
    <xf numFmtId="179" fontId="8" fillId="0" borderId="11" xfId="0" applyNumberFormat="1" applyFont="1" applyBorder="1" applyAlignment="1">
      <alignment horizontal="justify" vertical="top" wrapText="1"/>
    </xf>
    <xf numFmtId="180" fontId="8" fillId="0" borderId="11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4" fontId="5" fillId="0" borderId="11" xfId="0" applyNumberFormat="1" applyFont="1" applyBorder="1" applyAlignment="1">
      <alignment horizontal="center" vertical="top" wrapText="1"/>
    </xf>
    <xf numFmtId="181" fontId="8" fillId="0" borderId="12" xfId="0" applyNumberFormat="1" applyFont="1" applyBorder="1" applyAlignment="1">
      <alignment horizontal="justify" vertical="top" wrapText="1"/>
    </xf>
    <xf numFmtId="180" fontId="8" fillId="0" borderId="12" xfId="0" applyNumberFormat="1" applyFont="1" applyBorder="1" applyAlignment="1">
      <alignment horizontal="justify" vertical="top" wrapText="1"/>
    </xf>
    <xf numFmtId="179" fontId="8" fillId="0" borderId="12" xfId="0" applyNumberFormat="1" applyFont="1" applyBorder="1" applyAlignment="1">
      <alignment horizontal="justify" vertical="top" wrapText="1"/>
    </xf>
    <xf numFmtId="180" fontId="8" fillId="0" borderId="12" xfId="0" applyNumberFormat="1" applyFont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top" wrapText="1"/>
    </xf>
    <xf numFmtId="4" fontId="9" fillId="0" borderId="11" xfId="0" applyNumberFormat="1" applyFont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181" fontId="8" fillId="0" borderId="11" xfId="0" applyNumberFormat="1" applyFont="1" applyFill="1" applyBorder="1" applyAlignment="1">
      <alignment horizontal="justify" vertical="top" wrapText="1"/>
    </xf>
    <xf numFmtId="180" fontId="8" fillId="0" borderId="11" xfId="0" applyNumberFormat="1" applyFont="1" applyFill="1" applyBorder="1" applyAlignment="1">
      <alignment horizontal="justify" vertical="top" wrapText="1"/>
    </xf>
    <xf numFmtId="179" fontId="8" fillId="0" borderId="11" xfId="0" applyNumberFormat="1" applyFont="1" applyFill="1" applyBorder="1" applyAlignment="1">
      <alignment horizontal="justify" vertical="top" wrapText="1"/>
    </xf>
    <xf numFmtId="180" fontId="8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justify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181" fontId="8" fillId="0" borderId="13" xfId="0" applyNumberFormat="1" applyFont="1" applyFill="1" applyBorder="1" applyAlignment="1">
      <alignment horizontal="justify" vertical="top" wrapText="1"/>
    </xf>
    <xf numFmtId="180" fontId="8" fillId="0" borderId="13" xfId="0" applyNumberFormat="1" applyFont="1" applyFill="1" applyBorder="1" applyAlignment="1">
      <alignment horizontal="justify" vertical="top" wrapText="1"/>
    </xf>
    <xf numFmtId="179" fontId="8" fillId="0" borderId="13" xfId="0" applyNumberFormat="1" applyFont="1" applyFill="1" applyBorder="1" applyAlignment="1">
      <alignment horizontal="justify" vertical="top" wrapText="1"/>
    </xf>
    <xf numFmtId="180" fontId="8" fillId="0" borderId="13" xfId="0" applyNumberFormat="1" applyFont="1" applyFill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top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181" fontId="8" fillId="0" borderId="10" xfId="0" applyNumberFormat="1" applyFont="1" applyBorder="1" applyAlignment="1">
      <alignment horizontal="justify" vertical="top" wrapText="1"/>
    </xf>
    <xf numFmtId="179" fontId="8" fillId="0" borderId="10" xfId="0" applyNumberFormat="1" applyFont="1" applyBorder="1" applyAlignment="1">
      <alignment horizontal="justify" vertical="top" wrapText="1"/>
    </xf>
    <xf numFmtId="180" fontId="8" fillId="0" borderId="10" xfId="0" applyNumberFormat="1" applyFont="1" applyBorder="1" applyAlignment="1">
      <alignment horizontal="left" vertical="top" wrapText="1"/>
    </xf>
    <xf numFmtId="180" fontId="9" fillId="0" borderId="14" xfId="0" applyNumberFormat="1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181" fontId="9" fillId="0" borderId="14" xfId="0" applyNumberFormat="1" applyFont="1" applyBorder="1" applyAlignment="1">
      <alignment horizontal="justify" vertical="top" wrapText="1"/>
    </xf>
    <xf numFmtId="179" fontId="9" fillId="0" borderId="14" xfId="0" applyNumberFormat="1" applyFont="1" applyBorder="1" applyAlignment="1">
      <alignment horizontal="justify" vertical="top" wrapText="1"/>
    </xf>
    <xf numFmtId="180" fontId="9" fillId="0" borderId="14" xfId="0" applyNumberFormat="1" applyFont="1" applyBorder="1" applyAlignment="1">
      <alignment horizontal="left" vertical="top" wrapText="1"/>
    </xf>
    <xf numFmtId="180" fontId="9" fillId="0" borderId="10" xfId="0" applyNumberFormat="1" applyFont="1" applyFill="1" applyBorder="1" applyAlignment="1">
      <alignment horizontal="justify" vertical="top" wrapText="1"/>
    </xf>
    <xf numFmtId="181" fontId="9" fillId="0" borderId="11" xfId="0" applyNumberFormat="1" applyFont="1" applyFill="1" applyBorder="1" applyAlignment="1">
      <alignment horizontal="justify" vertical="top" wrapText="1"/>
    </xf>
    <xf numFmtId="180" fontId="9" fillId="0" borderId="11" xfId="0" applyNumberFormat="1" applyFont="1" applyFill="1" applyBorder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justify" vertical="top" wrapText="1"/>
    </xf>
    <xf numFmtId="180" fontId="9" fillId="0" borderId="11" xfId="0" applyNumberFormat="1" applyFont="1" applyFill="1" applyBorder="1" applyAlignment="1">
      <alignment horizontal="left" vertical="top" wrapText="1"/>
    </xf>
    <xf numFmtId="180" fontId="8" fillId="0" borderId="14" xfId="0" applyNumberFormat="1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justify" vertical="top" wrapText="1"/>
    </xf>
    <xf numFmtId="181" fontId="8" fillId="0" borderId="14" xfId="0" applyNumberFormat="1" applyFont="1" applyFill="1" applyBorder="1" applyAlignment="1">
      <alignment horizontal="justify" vertical="top" wrapText="1"/>
    </xf>
    <xf numFmtId="179" fontId="8" fillId="0" borderId="14" xfId="0" applyNumberFormat="1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justify" vertical="top" wrapText="1"/>
    </xf>
    <xf numFmtId="4" fontId="8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justify" vertical="top" wrapText="1"/>
    </xf>
    <xf numFmtId="2" fontId="8" fillId="0" borderId="11" xfId="0" applyNumberFormat="1" applyFont="1" applyBorder="1" applyAlignment="1">
      <alignment horizontal="justify" vertical="top" wrapText="1"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180" fontId="8" fillId="0" borderId="10" xfId="0" applyNumberFormat="1" applyFont="1" applyFill="1" applyBorder="1" applyAlignment="1">
      <alignment horizontal="left" vertical="center" wrapText="1"/>
    </xf>
    <xf numFmtId="180" fontId="8" fillId="33" borderId="10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181" fontId="8" fillId="33" borderId="11" xfId="0" applyNumberFormat="1" applyFont="1" applyFill="1" applyBorder="1" applyAlignment="1">
      <alignment horizontal="justify" vertical="top" wrapText="1"/>
    </xf>
    <xf numFmtId="180" fontId="8" fillId="33" borderId="11" xfId="0" applyNumberFormat="1" applyFont="1" applyFill="1" applyBorder="1" applyAlignment="1">
      <alignment horizontal="justify" vertical="top" wrapText="1"/>
    </xf>
    <xf numFmtId="179" fontId="8" fillId="33" borderId="11" xfId="0" applyNumberFormat="1" applyFont="1" applyFill="1" applyBorder="1" applyAlignment="1">
      <alignment horizontal="justify" vertical="top" wrapText="1"/>
    </xf>
    <xf numFmtId="180" fontId="8" fillId="33" borderId="11" xfId="0" applyNumberFormat="1" applyFont="1" applyFill="1" applyBorder="1" applyAlignment="1">
      <alignment horizontal="left"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justify" vertical="top" wrapText="1"/>
    </xf>
    <xf numFmtId="18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top" wrapText="1"/>
    </xf>
    <xf numFmtId="181" fontId="9" fillId="0" borderId="14" xfId="0" applyNumberFormat="1" applyFont="1" applyFill="1" applyBorder="1" applyAlignment="1">
      <alignment horizontal="justify" vertical="top" wrapText="1"/>
    </xf>
    <xf numFmtId="179" fontId="9" fillId="0" borderId="14" xfId="0" applyNumberFormat="1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justify" vertical="top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top" wrapText="1"/>
    </xf>
    <xf numFmtId="181" fontId="8" fillId="0" borderId="10" xfId="0" applyNumberFormat="1" applyFont="1" applyFill="1" applyBorder="1" applyAlignment="1">
      <alignment horizontal="justify" vertical="top" wrapText="1"/>
    </xf>
    <xf numFmtId="179" fontId="8" fillId="0" borderId="10" xfId="0" applyNumberFormat="1" applyFont="1" applyFill="1" applyBorder="1" applyAlignment="1">
      <alignment horizontal="justify" vertical="top" wrapText="1"/>
    </xf>
    <xf numFmtId="180" fontId="8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justify" vertical="center" wrapText="1"/>
    </xf>
    <xf numFmtId="181" fontId="8" fillId="33" borderId="10" xfId="0" applyNumberFormat="1" applyFont="1" applyFill="1" applyBorder="1" applyAlignment="1">
      <alignment horizontal="justify" vertical="center" wrapText="1"/>
    </xf>
    <xf numFmtId="180" fontId="8" fillId="33" borderId="10" xfId="0" applyNumberFormat="1" applyFont="1" applyFill="1" applyBorder="1" applyAlignment="1">
      <alignment horizontal="justify" vertical="center" wrapText="1"/>
    </xf>
    <xf numFmtId="179" fontId="8" fillId="0" borderId="10" xfId="0" applyNumberFormat="1" applyFont="1" applyFill="1" applyBorder="1" applyAlignment="1">
      <alignment horizontal="justify" vertical="center" wrapText="1"/>
    </xf>
    <xf numFmtId="180" fontId="8" fillId="33" borderId="14" xfId="0" applyNumberFormat="1" applyFont="1" applyFill="1" applyBorder="1" applyAlignment="1">
      <alignment horizontal="justify" vertical="top" wrapText="1"/>
    </xf>
    <xf numFmtId="0" fontId="8" fillId="33" borderId="14" xfId="0" applyFont="1" applyFill="1" applyBorder="1" applyAlignment="1">
      <alignment horizontal="justify" vertical="top" wrapText="1"/>
    </xf>
    <xf numFmtId="181" fontId="8" fillId="33" borderId="14" xfId="0" applyNumberFormat="1" applyFont="1" applyFill="1" applyBorder="1" applyAlignment="1">
      <alignment horizontal="justify" vertical="top" wrapText="1"/>
    </xf>
    <xf numFmtId="179" fontId="8" fillId="33" borderId="14" xfId="0" applyNumberFormat="1" applyFont="1" applyFill="1" applyBorder="1" applyAlignment="1">
      <alignment horizontal="justify" vertical="top" wrapText="1"/>
    </xf>
    <xf numFmtId="180" fontId="8" fillId="33" borderId="14" xfId="0" applyNumberFormat="1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8" fillId="0" borderId="0" xfId="0" applyFont="1" applyAlignment="1">
      <alignment horizontal="right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15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horizontal="right"/>
    </xf>
    <xf numFmtId="4" fontId="9" fillId="33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horizontal="right"/>
    </xf>
    <xf numFmtId="180" fontId="8" fillId="0" borderId="14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1" fontId="8" fillId="0" borderId="12" xfId="0" applyNumberFormat="1" applyFont="1" applyBorder="1" applyAlignment="1">
      <alignment horizontal="justify" vertical="top" wrapText="1"/>
    </xf>
    <xf numFmtId="2" fontId="8" fillId="0" borderId="12" xfId="0" applyNumberFormat="1" applyFont="1" applyBorder="1" applyAlignment="1">
      <alignment horizontal="justify" vertical="top" wrapText="1"/>
    </xf>
    <xf numFmtId="4" fontId="8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top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 wrapText="1"/>
    </xf>
    <xf numFmtId="0" fontId="8" fillId="0" borderId="13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justify" vertical="top" wrapText="1"/>
    </xf>
    <xf numFmtId="181" fontId="5" fillId="0" borderId="11" xfId="0" applyNumberFormat="1" applyFont="1" applyBorder="1" applyAlignment="1">
      <alignment horizontal="justify" vertical="top" wrapText="1"/>
    </xf>
    <xf numFmtId="180" fontId="5" fillId="0" borderId="11" xfId="0" applyNumberFormat="1" applyFont="1" applyBorder="1" applyAlignment="1">
      <alignment horizontal="justify" vertical="top" wrapText="1"/>
    </xf>
    <xf numFmtId="179" fontId="5" fillId="0" borderId="11" xfId="0" applyNumberFormat="1" applyFont="1" applyBorder="1" applyAlignment="1">
      <alignment horizontal="justify" vertical="top" wrapText="1"/>
    </xf>
    <xf numFmtId="180" fontId="5" fillId="0" borderId="11" xfId="0" applyNumberFormat="1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181" fontId="8" fillId="0" borderId="12" xfId="0" applyNumberFormat="1" applyFont="1" applyFill="1" applyBorder="1" applyAlignment="1">
      <alignment horizontal="justify" vertical="top" wrapText="1"/>
    </xf>
    <xf numFmtId="180" fontId="8" fillId="0" borderId="12" xfId="0" applyNumberFormat="1" applyFont="1" applyFill="1" applyBorder="1" applyAlignment="1">
      <alignment horizontal="justify" vertical="top" wrapText="1"/>
    </xf>
    <xf numFmtId="179" fontId="8" fillId="0" borderId="12" xfId="0" applyNumberFormat="1" applyFont="1" applyFill="1" applyBorder="1" applyAlignment="1">
      <alignment horizontal="justify" vertical="top" wrapText="1"/>
    </xf>
    <xf numFmtId="180" fontId="8" fillId="0" borderId="12" xfId="0" applyNumberFormat="1" applyFont="1" applyFill="1" applyBorder="1" applyAlignment="1">
      <alignment horizontal="left" vertical="top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4" fontId="5" fillId="0" borderId="12" xfId="0" applyNumberFormat="1" applyFont="1" applyFill="1" applyBorder="1" applyAlignment="1">
      <alignment horizontal="center" vertical="center" wrapText="1"/>
    </xf>
    <xf numFmtId="180" fontId="8" fillId="0" borderId="14" xfId="0" applyNumberFormat="1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justify" vertical="center" wrapText="1"/>
    </xf>
    <xf numFmtId="181" fontId="8" fillId="33" borderId="14" xfId="0" applyNumberFormat="1" applyFont="1" applyFill="1" applyBorder="1" applyAlignment="1">
      <alignment horizontal="justify" vertical="center" wrapText="1"/>
    </xf>
    <xf numFmtId="180" fontId="8" fillId="33" borderId="14" xfId="0" applyNumberFormat="1" applyFont="1" applyFill="1" applyBorder="1" applyAlignment="1">
      <alignment horizontal="justify" vertical="center" wrapText="1"/>
    </xf>
    <xf numFmtId="179" fontId="8" fillId="0" borderId="14" xfId="0" applyNumberFormat="1" applyFont="1" applyFill="1" applyBorder="1" applyAlignment="1">
      <alignment horizontal="justify" vertical="center" wrapText="1"/>
    </xf>
    <xf numFmtId="180" fontId="8" fillId="0" borderId="18" xfId="0" applyNumberFormat="1" applyFont="1" applyFill="1" applyBorder="1" applyAlignment="1">
      <alignment horizontal="justify" vertical="top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80" fontId="8" fillId="0" borderId="14" xfId="0" applyNumberFormat="1" applyFont="1" applyBorder="1" applyAlignment="1">
      <alignment horizontal="justify" vertical="top" wrapText="1"/>
    </xf>
    <xf numFmtId="180" fontId="8" fillId="0" borderId="15" xfId="0" applyNumberFormat="1" applyFont="1" applyBorder="1" applyAlignment="1">
      <alignment horizontal="justify" vertical="top" wrapText="1"/>
    </xf>
    <xf numFmtId="180" fontId="8" fillId="0" borderId="14" xfId="0" applyNumberFormat="1" applyFont="1" applyBorder="1" applyAlignment="1">
      <alignment horizontal="left" vertical="top" wrapText="1"/>
    </xf>
    <xf numFmtId="180" fontId="8" fillId="0" borderId="15" xfId="0" applyNumberFormat="1" applyFont="1" applyBorder="1" applyAlignment="1">
      <alignment horizontal="left" vertical="top" wrapText="1"/>
    </xf>
    <xf numFmtId="179" fontId="8" fillId="0" borderId="14" xfId="0" applyNumberFormat="1" applyFont="1" applyBorder="1" applyAlignment="1">
      <alignment horizontal="justify" vertical="top" wrapText="1"/>
    </xf>
    <xf numFmtId="179" fontId="8" fillId="0" borderId="15" xfId="0" applyNumberFormat="1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180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 wrapText="1"/>
    </xf>
    <xf numFmtId="180" fontId="8" fillId="0" borderId="10" xfId="0" applyNumberFormat="1" applyFont="1" applyBorder="1" applyAlignment="1">
      <alignment horizontal="justify" vertical="top" wrapText="1"/>
    </xf>
    <xf numFmtId="181" fontId="8" fillId="0" borderId="10" xfId="0" applyNumberFormat="1" applyFont="1" applyBorder="1" applyAlignment="1">
      <alignment horizontal="justify" vertical="top" wrapText="1"/>
    </xf>
    <xf numFmtId="179" fontId="8" fillId="0" borderId="10" xfId="0" applyNumberFormat="1" applyFont="1" applyBorder="1" applyAlignment="1">
      <alignment horizontal="justify" vertical="top" wrapText="1"/>
    </xf>
    <xf numFmtId="181" fontId="8" fillId="0" borderId="14" xfId="0" applyNumberFormat="1" applyFont="1" applyBorder="1" applyAlignment="1">
      <alignment horizontal="justify" vertical="top" wrapText="1"/>
    </xf>
    <xf numFmtId="181" fontId="8" fillId="0" borderId="15" xfId="0" applyNumberFormat="1" applyFont="1" applyBorder="1" applyAlignment="1">
      <alignment horizontal="justify" vertical="top" wrapText="1"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2" fontId="5" fillId="33" borderId="0" xfId="0" applyNumberFormat="1" applyFont="1" applyFill="1" applyBorder="1" applyAlignment="1">
      <alignment horizontal="left"/>
    </xf>
    <xf numFmtId="2" fontId="8" fillId="33" borderId="0" xfId="0" applyNumberFormat="1" applyFont="1" applyFill="1" applyBorder="1" applyAlignment="1">
      <alignment horizontal="left"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9" fillId="0" borderId="14" xfId="0" applyFont="1" applyFill="1" applyBorder="1" applyAlignment="1">
      <alignment horizontal="justify" vertical="top" wrapText="1"/>
    </xf>
    <xf numFmtId="0" fontId="9" fillId="0" borderId="24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3"/>
  <sheetViews>
    <sheetView tabSelected="1" view="pageBreakPreview" zoomScale="75" zoomScaleNormal="75" zoomScaleSheetLayoutView="75" zoomScalePageLayoutView="0" workbookViewId="0" topLeftCell="D1">
      <selection activeCell="J5" sqref="J5:L5"/>
    </sheetView>
  </sheetViews>
  <sheetFormatPr defaultColWidth="9.140625" defaultRowHeight="12.75"/>
  <cols>
    <col min="1" max="1" width="5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5.00390625" style="0" customWidth="1"/>
    <col min="9" max="9" width="70.28125" style="0" customWidth="1"/>
    <col min="10" max="10" width="21.00390625" style="0" customWidth="1"/>
    <col min="11" max="11" width="20.8515625" style="0" customWidth="1"/>
    <col min="12" max="12" width="20.140625" style="2" customWidth="1"/>
  </cols>
  <sheetData>
    <row r="1" spans="10:12" ht="18.75">
      <c r="J1" s="180" t="s">
        <v>168</v>
      </c>
      <c r="K1" s="180"/>
      <c r="L1" s="180"/>
    </row>
    <row r="2" spans="1:12" ht="15.75" customHeight="1">
      <c r="A2" s="5"/>
      <c r="B2" s="5"/>
      <c r="C2" s="5"/>
      <c r="D2" s="5"/>
      <c r="E2" s="5"/>
      <c r="F2" s="5"/>
      <c r="G2" s="5"/>
      <c r="H2" s="5"/>
      <c r="J2" s="118"/>
      <c r="K2" s="118"/>
      <c r="L2" s="118"/>
    </row>
    <row r="3" spans="1:12" ht="15.75" customHeight="1">
      <c r="A3" s="5"/>
      <c r="B3" s="5"/>
      <c r="C3" s="5"/>
      <c r="D3" s="5"/>
      <c r="E3" s="5"/>
      <c r="F3" s="5"/>
      <c r="G3" s="5"/>
      <c r="H3" s="5"/>
      <c r="I3" s="118"/>
      <c r="J3" s="180" t="s">
        <v>177</v>
      </c>
      <c r="K3" s="180"/>
      <c r="L3" s="180"/>
    </row>
    <row r="4" spans="1:12" ht="15.75" customHeight="1">
      <c r="A4" s="5"/>
      <c r="B4" s="5"/>
      <c r="C4" s="5"/>
      <c r="D4" s="5"/>
      <c r="E4" s="5"/>
      <c r="F4" s="5"/>
      <c r="G4" s="5"/>
      <c r="H4" s="5"/>
      <c r="I4" s="118"/>
      <c r="J4" s="180" t="s">
        <v>169</v>
      </c>
      <c r="K4" s="180"/>
      <c r="L4" s="180"/>
    </row>
    <row r="5" spans="1:12" ht="15.75" customHeight="1">
      <c r="A5" s="5"/>
      <c r="B5" s="5"/>
      <c r="C5" s="5"/>
      <c r="D5" s="5"/>
      <c r="E5" s="5"/>
      <c r="F5" s="5"/>
      <c r="G5" s="5"/>
      <c r="H5" s="5"/>
      <c r="I5" s="118"/>
      <c r="J5" s="180" t="s">
        <v>178</v>
      </c>
      <c r="K5" s="180"/>
      <c r="L5" s="180"/>
    </row>
    <row r="6" spans="1:12" ht="15.75" customHeight="1">
      <c r="A6" s="5"/>
      <c r="B6" s="5"/>
      <c r="C6" s="5"/>
      <c r="D6" s="5"/>
      <c r="E6" s="5"/>
      <c r="F6" s="5"/>
      <c r="G6" s="5"/>
      <c r="H6" s="5"/>
      <c r="I6" s="118"/>
      <c r="J6" s="118"/>
      <c r="K6" s="118"/>
      <c r="L6" s="118"/>
    </row>
    <row r="7" spans="1:12" ht="18" customHeight="1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s="3" customFormat="1" ht="25.5" customHeight="1">
      <c r="A8" s="187" t="s">
        <v>129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1:12" s="3" customFormat="1" ht="25.5" customHeight="1">
      <c r="A9" s="187" t="s">
        <v>171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</row>
    <row r="10" spans="1:12" ht="18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129" t="s">
        <v>133</v>
      </c>
    </row>
    <row r="11" spans="1:12" ht="18" customHeight="1">
      <c r="A11" s="188" t="s">
        <v>0</v>
      </c>
      <c r="B11" s="189"/>
      <c r="C11" s="189"/>
      <c r="D11" s="189"/>
      <c r="E11" s="189"/>
      <c r="F11" s="189"/>
      <c r="G11" s="189"/>
      <c r="H11" s="190"/>
      <c r="I11" s="185" t="s">
        <v>73</v>
      </c>
      <c r="J11" s="185" t="s">
        <v>126</v>
      </c>
      <c r="K11" s="181" t="s">
        <v>170</v>
      </c>
      <c r="L11" s="182"/>
    </row>
    <row r="12" spans="1:12" ht="141.75" customHeight="1">
      <c r="A12" s="8" t="s">
        <v>1</v>
      </c>
      <c r="B12" s="9" t="s">
        <v>2</v>
      </c>
      <c r="C12" s="9" t="s">
        <v>3</v>
      </c>
      <c r="D12" s="9" t="s">
        <v>4</v>
      </c>
      <c r="E12" s="9" t="s">
        <v>5</v>
      </c>
      <c r="F12" s="9" t="s">
        <v>6</v>
      </c>
      <c r="G12" s="9" t="s">
        <v>7</v>
      </c>
      <c r="H12" s="10" t="s">
        <v>81</v>
      </c>
      <c r="I12" s="186"/>
      <c r="J12" s="186"/>
      <c r="K12" s="122" t="s">
        <v>127</v>
      </c>
      <c r="L12" s="122" t="s">
        <v>128</v>
      </c>
    </row>
    <row r="13" spans="1:12" ht="18.75">
      <c r="A13" s="11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/>
      <c r="L13" s="13">
        <v>12</v>
      </c>
    </row>
    <row r="14" spans="1:12" ht="18.75">
      <c r="A14" s="14">
        <v>0</v>
      </c>
      <c r="B14" s="15">
        <v>1</v>
      </c>
      <c r="C14" s="16">
        <v>0</v>
      </c>
      <c r="D14" s="16">
        <v>0</v>
      </c>
      <c r="E14" s="17">
        <v>0</v>
      </c>
      <c r="F14" s="16">
        <v>0</v>
      </c>
      <c r="G14" s="18">
        <v>0</v>
      </c>
      <c r="H14" s="19">
        <v>0</v>
      </c>
      <c r="I14" s="20" t="s">
        <v>76</v>
      </c>
      <c r="J14" s="21">
        <f>J15+J26+J29+J37+J45+J60+J66+J72+J62+J43+J88+J91</f>
        <v>670279.1900000001</v>
      </c>
      <c r="K14" s="21">
        <f>K15+K26+K29+K37+K45+K60+K66+K72+K62+K43+K88+K91</f>
        <v>680157.6600000001</v>
      </c>
      <c r="L14" s="21">
        <f>ROUND(K14/J14*100,2)</f>
        <v>101.47</v>
      </c>
    </row>
    <row r="15" spans="1:12" ht="18.75">
      <c r="A15" s="14">
        <v>182</v>
      </c>
      <c r="B15" s="15">
        <v>1</v>
      </c>
      <c r="C15" s="16">
        <v>1</v>
      </c>
      <c r="D15" s="22">
        <v>0</v>
      </c>
      <c r="E15" s="23">
        <v>0</v>
      </c>
      <c r="F15" s="22">
        <v>0</v>
      </c>
      <c r="G15" s="24">
        <v>0</v>
      </c>
      <c r="H15" s="25">
        <v>0</v>
      </c>
      <c r="I15" s="20" t="s">
        <v>8</v>
      </c>
      <c r="J15" s="21">
        <f>J16+J19</f>
        <v>475160.19999999995</v>
      </c>
      <c r="K15" s="21">
        <f>K16+K19</f>
        <v>483497.7</v>
      </c>
      <c r="L15" s="21">
        <f aca="true" t="shared" si="0" ref="L15:L69">ROUND(K15/J15*100,2)</f>
        <v>101.75</v>
      </c>
    </row>
    <row r="16" spans="1:12" ht="18.75">
      <c r="A16" s="14">
        <v>182</v>
      </c>
      <c r="B16" s="15">
        <v>1</v>
      </c>
      <c r="C16" s="16">
        <v>1</v>
      </c>
      <c r="D16" s="22">
        <v>1</v>
      </c>
      <c r="E16" s="23">
        <v>0</v>
      </c>
      <c r="F16" s="22">
        <v>0</v>
      </c>
      <c r="G16" s="24">
        <v>0</v>
      </c>
      <c r="H16" s="25">
        <v>110</v>
      </c>
      <c r="I16" s="20" t="s">
        <v>9</v>
      </c>
      <c r="J16" s="26">
        <f>J17</f>
        <v>92988.6</v>
      </c>
      <c r="K16" s="26">
        <f>K17</f>
        <v>90728.46</v>
      </c>
      <c r="L16" s="21">
        <f t="shared" si="0"/>
        <v>97.57</v>
      </c>
    </row>
    <row r="17" spans="1:12" ht="56.25">
      <c r="A17" s="14">
        <v>182</v>
      </c>
      <c r="B17" s="15">
        <v>1</v>
      </c>
      <c r="C17" s="16">
        <v>1</v>
      </c>
      <c r="D17" s="22">
        <v>1</v>
      </c>
      <c r="E17" s="23">
        <v>10</v>
      </c>
      <c r="F17" s="22">
        <v>0</v>
      </c>
      <c r="G17" s="24">
        <v>0</v>
      </c>
      <c r="H17" s="25">
        <v>110</v>
      </c>
      <c r="I17" s="15" t="s">
        <v>10</v>
      </c>
      <c r="J17" s="27">
        <f>J18</f>
        <v>92988.6</v>
      </c>
      <c r="K17" s="27">
        <f>K18</f>
        <v>90728.46</v>
      </c>
      <c r="L17" s="119">
        <f t="shared" si="0"/>
        <v>97.57</v>
      </c>
    </row>
    <row r="18" spans="1:12" ht="37.5">
      <c r="A18" s="14">
        <v>182</v>
      </c>
      <c r="B18" s="15">
        <v>1</v>
      </c>
      <c r="C18" s="16">
        <v>1</v>
      </c>
      <c r="D18" s="22">
        <v>1</v>
      </c>
      <c r="E18" s="23">
        <v>12</v>
      </c>
      <c r="F18" s="22">
        <v>2</v>
      </c>
      <c r="G18" s="24">
        <v>0</v>
      </c>
      <c r="H18" s="25">
        <v>110</v>
      </c>
      <c r="I18" s="28" t="s">
        <v>11</v>
      </c>
      <c r="J18" s="27">
        <v>92988.6</v>
      </c>
      <c r="K18" s="27">
        <v>90728.46</v>
      </c>
      <c r="L18" s="119">
        <f t="shared" si="0"/>
        <v>97.57</v>
      </c>
    </row>
    <row r="19" spans="1:12" ht="18.75">
      <c r="A19" s="14">
        <v>182</v>
      </c>
      <c r="B19" s="15">
        <v>1</v>
      </c>
      <c r="C19" s="16">
        <v>1</v>
      </c>
      <c r="D19" s="22">
        <v>2</v>
      </c>
      <c r="E19" s="23">
        <v>0</v>
      </c>
      <c r="F19" s="22">
        <v>1</v>
      </c>
      <c r="G19" s="24">
        <v>0</v>
      </c>
      <c r="H19" s="25">
        <v>110</v>
      </c>
      <c r="I19" s="20" t="s">
        <v>12</v>
      </c>
      <c r="J19" s="26">
        <f>J20+J21+J25+J24</f>
        <v>382171.6</v>
      </c>
      <c r="K19" s="26">
        <f>K20+K21+K25</f>
        <v>392769.24</v>
      </c>
      <c r="L19" s="21">
        <f t="shared" si="0"/>
        <v>102.77</v>
      </c>
    </row>
    <row r="20" spans="1:12" ht="75">
      <c r="A20" s="14">
        <v>182</v>
      </c>
      <c r="B20" s="15">
        <v>1</v>
      </c>
      <c r="C20" s="16">
        <v>1</v>
      </c>
      <c r="D20" s="16">
        <v>2</v>
      </c>
      <c r="E20" s="17">
        <v>10</v>
      </c>
      <c r="F20" s="16">
        <v>1</v>
      </c>
      <c r="G20" s="18">
        <v>0</v>
      </c>
      <c r="H20" s="19">
        <v>110</v>
      </c>
      <c r="I20" s="15" t="s">
        <v>96</v>
      </c>
      <c r="J20" s="27">
        <v>891</v>
      </c>
      <c r="K20" s="27">
        <v>1141.04</v>
      </c>
      <c r="L20" s="119">
        <f t="shared" si="0"/>
        <v>128.06</v>
      </c>
    </row>
    <row r="21" spans="1:12" ht="56.25">
      <c r="A21" s="14">
        <v>182</v>
      </c>
      <c r="B21" s="15">
        <v>1</v>
      </c>
      <c r="C21" s="16">
        <v>1</v>
      </c>
      <c r="D21" s="16">
        <v>2</v>
      </c>
      <c r="E21" s="17">
        <v>20</v>
      </c>
      <c r="F21" s="16">
        <v>1</v>
      </c>
      <c r="G21" s="18">
        <v>0</v>
      </c>
      <c r="H21" s="19">
        <v>110</v>
      </c>
      <c r="I21" s="15" t="s">
        <v>13</v>
      </c>
      <c r="J21" s="27">
        <f>J22+J23</f>
        <v>381113</v>
      </c>
      <c r="K21" s="27">
        <f>K22+K23+K24</f>
        <v>391462</v>
      </c>
      <c r="L21" s="119">
        <f t="shared" si="0"/>
        <v>102.72</v>
      </c>
    </row>
    <row r="22" spans="1:12" ht="138" customHeight="1">
      <c r="A22" s="14">
        <v>182</v>
      </c>
      <c r="B22" s="15">
        <v>1</v>
      </c>
      <c r="C22" s="16">
        <v>1</v>
      </c>
      <c r="D22" s="16">
        <v>2</v>
      </c>
      <c r="E22" s="17">
        <v>21</v>
      </c>
      <c r="F22" s="16">
        <v>1</v>
      </c>
      <c r="G22" s="18">
        <v>0</v>
      </c>
      <c r="H22" s="19">
        <v>110</v>
      </c>
      <c r="I22" s="28" t="s">
        <v>14</v>
      </c>
      <c r="J22" s="29">
        <v>379967</v>
      </c>
      <c r="K22" s="29">
        <v>390415.78</v>
      </c>
      <c r="L22" s="126">
        <f t="shared" si="0"/>
        <v>102.75</v>
      </c>
    </row>
    <row r="23" spans="1:12" ht="131.25">
      <c r="A23" s="14">
        <v>182</v>
      </c>
      <c r="B23" s="15">
        <v>1</v>
      </c>
      <c r="C23" s="16">
        <v>1</v>
      </c>
      <c r="D23" s="16">
        <v>2</v>
      </c>
      <c r="E23" s="17">
        <v>22</v>
      </c>
      <c r="F23" s="16">
        <v>1</v>
      </c>
      <c r="G23" s="18">
        <v>0</v>
      </c>
      <c r="H23" s="19">
        <v>110</v>
      </c>
      <c r="I23" s="28" t="s">
        <v>15</v>
      </c>
      <c r="J23" s="29">
        <v>1146</v>
      </c>
      <c r="K23" s="29">
        <v>1036.62</v>
      </c>
      <c r="L23" s="126">
        <f t="shared" si="0"/>
        <v>90.46</v>
      </c>
    </row>
    <row r="24" spans="1:12" ht="56.25">
      <c r="A24" s="14">
        <v>182</v>
      </c>
      <c r="B24" s="15">
        <v>1</v>
      </c>
      <c r="C24" s="16">
        <v>1</v>
      </c>
      <c r="D24" s="22">
        <v>2</v>
      </c>
      <c r="E24" s="23">
        <v>30</v>
      </c>
      <c r="F24" s="22">
        <v>1</v>
      </c>
      <c r="G24" s="24">
        <v>0</v>
      </c>
      <c r="H24" s="25">
        <v>110</v>
      </c>
      <c r="I24" s="28" t="s">
        <v>135</v>
      </c>
      <c r="J24" s="29">
        <v>9.6</v>
      </c>
      <c r="K24" s="29">
        <v>9.6</v>
      </c>
      <c r="L24" s="126">
        <f t="shared" si="0"/>
        <v>100</v>
      </c>
    </row>
    <row r="25" spans="1:12" ht="112.5">
      <c r="A25" s="14">
        <v>182</v>
      </c>
      <c r="B25" s="15">
        <v>1</v>
      </c>
      <c r="C25" s="16">
        <v>1</v>
      </c>
      <c r="D25" s="22">
        <v>2</v>
      </c>
      <c r="E25" s="23">
        <v>40</v>
      </c>
      <c r="F25" s="22">
        <v>1</v>
      </c>
      <c r="G25" s="24">
        <v>0</v>
      </c>
      <c r="H25" s="25">
        <v>110</v>
      </c>
      <c r="I25" s="15" t="s">
        <v>70</v>
      </c>
      <c r="J25" s="27">
        <v>158</v>
      </c>
      <c r="K25" s="27">
        <v>166.2</v>
      </c>
      <c r="L25" s="119">
        <f t="shared" si="0"/>
        <v>105.19</v>
      </c>
    </row>
    <row r="26" spans="1:12" ht="18.75">
      <c r="A26" s="14">
        <v>182</v>
      </c>
      <c r="B26" s="15">
        <v>1</v>
      </c>
      <c r="C26" s="16">
        <v>5</v>
      </c>
      <c r="D26" s="16">
        <v>0</v>
      </c>
      <c r="E26" s="17">
        <v>0</v>
      </c>
      <c r="F26" s="16">
        <v>0</v>
      </c>
      <c r="G26" s="18">
        <v>0</v>
      </c>
      <c r="H26" s="19">
        <v>0</v>
      </c>
      <c r="I26" s="20" t="s">
        <v>16</v>
      </c>
      <c r="J26" s="21">
        <f>J27+J28</f>
        <v>20459</v>
      </c>
      <c r="K26" s="21">
        <f>K27+K28</f>
        <v>20626.39</v>
      </c>
      <c r="L26" s="26">
        <f t="shared" si="0"/>
        <v>100.82</v>
      </c>
    </row>
    <row r="27" spans="1:12" ht="37.5">
      <c r="A27" s="30">
        <v>182</v>
      </c>
      <c r="B27" s="31">
        <v>1</v>
      </c>
      <c r="C27" s="32">
        <v>5</v>
      </c>
      <c r="D27" s="32">
        <v>2</v>
      </c>
      <c r="E27" s="33">
        <v>0</v>
      </c>
      <c r="F27" s="32">
        <v>2</v>
      </c>
      <c r="G27" s="34">
        <v>0</v>
      </c>
      <c r="H27" s="35">
        <v>110</v>
      </c>
      <c r="I27" s="31" t="s">
        <v>17</v>
      </c>
      <c r="J27" s="42">
        <v>20459</v>
      </c>
      <c r="K27" s="42">
        <v>20624.32</v>
      </c>
      <c r="L27" s="119">
        <f t="shared" si="0"/>
        <v>100.81</v>
      </c>
    </row>
    <row r="28" spans="1:12" ht="18.75">
      <c r="A28" s="30">
        <v>182</v>
      </c>
      <c r="B28" s="31">
        <v>1</v>
      </c>
      <c r="C28" s="32">
        <v>5</v>
      </c>
      <c r="D28" s="32">
        <v>3</v>
      </c>
      <c r="E28" s="33">
        <v>0</v>
      </c>
      <c r="F28" s="32">
        <v>1</v>
      </c>
      <c r="G28" s="34">
        <v>0</v>
      </c>
      <c r="H28" s="35">
        <v>110</v>
      </c>
      <c r="I28" s="31" t="s">
        <v>160</v>
      </c>
      <c r="J28" s="42"/>
      <c r="K28" s="42">
        <v>2.07</v>
      </c>
      <c r="L28" s="119"/>
    </row>
    <row r="29" spans="1:12" ht="18.75">
      <c r="A29" s="30">
        <v>182</v>
      </c>
      <c r="B29" s="31">
        <v>1</v>
      </c>
      <c r="C29" s="32">
        <v>6</v>
      </c>
      <c r="D29" s="32">
        <v>0</v>
      </c>
      <c r="E29" s="33">
        <v>0</v>
      </c>
      <c r="F29" s="32">
        <v>0</v>
      </c>
      <c r="G29" s="34">
        <v>0</v>
      </c>
      <c r="H29" s="35">
        <v>0</v>
      </c>
      <c r="I29" s="36" t="s">
        <v>18</v>
      </c>
      <c r="J29" s="37">
        <f>J30+J32</f>
        <v>40698</v>
      </c>
      <c r="K29" s="37">
        <f>K30+K32</f>
        <v>41373.189999999995</v>
      </c>
      <c r="L29" s="26">
        <f t="shared" si="0"/>
        <v>101.66</v>
      </c>
    </row>
    <row r="30" spans="1:12" ht="18.75">
      <c r="A30" s="30">
        <v>182</v>
      </c>
      <c r="B30" s="31">
        <v>1</v>
      </c>
      <c r="C30" s="32">
        <v>6</v>
      </c>
      <c r="D30" s="38">
        <v>1</v>
      </c>
      <c r="E30" s="39">
        <v>0</v>
      </c>
      <c r="F30" s="38">
        <v>0</v>
      </c>
      <c r="G30" s="40">
        <v>0</v>
      </c>
      <c r="H30" s="41">
        <v>110</v>
      </c>
      <c r="I30" s="36" t="s">
        <v>19</v>
      </c>
      <c r="J30" s="37">
        <f>J31</f>
        <v>6800</v>
      </c>
      <c r="K30" s="37">
        <f>K31</f>
        <v>7115.29</v>
      </c>
      <c r="L30" s="26">
        <f t="shared" si="0"/>
        <v>104.64</v>
      </c>
    </row>
    <row r="31" spans="1:12" ht="56.25">
      <c r="A31" s="30">
        <v>182</v>
      </c>
      <c r="B31" s="31">
        <v>1</v>
      </c>
      <c r="C31" s="32">
        <v>6</v>
      </c>
      <c r="D31" s="32">
        <v>1</v>
      </c>
      <c r="E31" s="33">
        <v>20</v>
      </c>
      <c r="F31" s="32">
        <v>4</v>
      </c>
      <c r="G31" s="34">
        <v>0</v>
      </c>
      <c r="H31" s="35">
        <v>110</v>
      </c>
      <c r="I31" s="31" t="s">
        <v>20</v>
      </c>
      <c r="J31" s="42">
        <v>6800</v>
      </c>
      <c r="K31" s="42">
        <v>7115.29</v>
      </c>
      <c r="L31" s="119">
        <f t="shared" si="0"/>
        <v>104.64</v>
      </c>
    </row>
    <row r="32" spans="1:12" ht="18.75">
      <c r="A32" s="30">
        <v>182</v>
      </c>
      <c r="B32" s="31">
        <v>1</v>
      </c>
      <c r="C32" s="32">
        <v>6</v>
      </c>
      <c r="D32" s="32">
        <v>6</v>
      </c>
      <c r="E32" s="33">
        <v>0</v>
      </c>
      <c r="F32" s="32">
        <v>0</v>
      </c>
      <c r="G32" s="34">
        <v>0</v>
      </c>
      <c r="H32" s="35">
        <v>110</v>
      </c>
      <c r="I32" s="36" t="s">
        <v>21</v>
      </c>
      <c r="J32" s="37">
        <f>J33+J35</f>
        <v>33898</v>
      </c>
      <c r="K32" s="37">
        <f>K33+K35</f>
        <v>34257.899999999994</v>
      </c>
      <c r="L32" s="26">
        <f t="shared" si="0"/>
        <v>101.06</v>
      </c>
    </row>
    <row r="33" spans="1:12" ht="56.25">
      <c r="A33" s="30">
        <v>182</v>
      </c>
      <c r="B33" s="31">
        <v>1</v>
      </c>
      <c r="C33" s="32">
        <v>6</v>
      </c>
      <c r="D33" s="32">
        <v>6</v>
      </c>
      <c r="E33" s="33">
        <v>10</v>
      </c>
      <c r="F33" s="32">
        <v>0</v>
      </c>
      <c r="G33" s="34">
        <v>0</v>
      </c>
      <c r="H33" s="35">
        <v>110</v>
      </c>
      <c r="I33" s="31" t="s">
        <v>22</v>
      </c>
      <c r="J33" s="42">
        <f>J34</f>
        <v>1308</v>
      </c>
      <c r="K33" s="42">
        <f>K34</f>
        <v>1314.31</v>
      </c>
      <c r="L33" s="119">
        <f t="shared" si="0"/>
        <v>100.48</v>
      </c>
    </row>
    <row r="34" spans="1:12" ht="96.75" customHeight="1">
      <c r="A34" s="57">
        <v>182</v>
      </c>
      <c r="B34" s="43">
        <v>1</v>
      </c>
      <c r="C34" s="58">
        <v>6</v>
      </c>
      <c r="D34" s="58">
        <v>6</v>
      </c>
      <c r="E34" s="59">
        <v>12</v>
      </c>
      <c r="F34" s="58">
        <v>4</v>
      </c>
      <c r="G34" s="60">
        <v>0</v>
      </c>
      <c r="H34" s="61">
        <v>110</v>
      </c>
      <c r="I34" s="43" t="s">
        <v>23</v>
      </c>
      <c r="J34" s="44">
        <v>1308</v>
      </c>
      <c r="K34" s="44">
        <v>1314.31</v>
      </c>
      <c r="L34" s="126">
        <f t="shared" si="0"/>
        <v>100.48</v>
      </c>
    </row>
    <row r="35" spans="1:12" ht="56.25">
      <c r="A35" s="30">
        <v>182</v>
      </c>
      <c r="B35" s="31">
        <v>1</v>
      </c>
      <c r="C35" s="32">
        <v>6</v>
      </c>
      <c r="D35" s="32">
        <v>6</v>
      </c>
      <c r="E35" s="33">
        <v>20</v>
      </c>
      <c r="F35" s="32">
        <v>0</v>
      </c>
      <c r="G35" s="34">
        <v>0</v>
      </c>
      <c r="H35" s="35">
        <v>110</v>
      </c>
      <c r="I35" s="31" t="s">
        <v>24</v>
      </c>
      <c r="J35" s="42">
        <f>J36</f>
        <v>32590</v>
      </c>
      <c r="K35" s="42">
        <f>K36</f>
        <v>32943.59</v>
      </c>
      <c r="L35" s="119">
        <f t="shared" si="0"/>
        <v>101.08</v>
      </c>
    </row>
    <row r="36" spans="1:12" ht="98.25" customHeight="1">
      <c r="A36" s="57">
        <v>182</v>
      </c>
      <c r="B36" s="43">
        <v>1</v>
      </c>
      <c r="C36" s="58">
        <v>6</v>
      </c>
      <c r="D36" s="58">
        <v>6</v>
      </c>
      <c r="E36" s="59">
        <v>22</v>
      </c>
      <c r="F36" s="58">
        <v>4</v>
      </c>
      <c r="G36" s="60">
        <v>0</v>
      </c>
      <c r="H36" s="61">
        <v>110</v>
      </c>
      <c r="I36" s="43" t="s">
        <v>25</v>
      </c>
      <c r="J36" s="44">
        <v>32590</v>
      </c>
      <c r="K36" s="44">
        <v>32943.59</v>
      </c>
      <c r="L36" s="126">
        <f t="shared" si="0"/>
        <v>101.08</v>
      </c>
    </row>
    <row r="37" spans="1:12" ht="18.75">
      <c r="A37" s="30">
        <v>0</v>
      </c>
      <c r="B37" s="31">
        <v>1</v>
      </c>
      <c r="C37" s="32">
        <v>8</v>
      </c>
      <c r="D37" s="32">
        <v>0</v>
      </c>
      <c r="E37" s="33">
        <v>0</v>
      </c>
      <c r="F37" s="32">
        <v>0</v>
      </c>
      <c r="G37" s="34">
        <v>0</v>
      </c>
      <c r="H37" s="35">
        <v>0</v>
      </c>
      <c r="I37" s="36" t="s">
        <v>26</v>
      </c>
      <c r="J37" s="45">
        <f>J38+J40</f>
        <v>19692.28</v>
      </c>
      <c r="K37" s="45">
        <f>K38+K40</f>
        <v>18784.14</v>
      </c>
      <c r="L37" s="26">
        <f t="shared" si="0"/>
        <v>95.39</v>
      </c>
    </row>
    <row r="38" spans="1:12" ht="40.5" customHeight="1">
      <c r="A38" s="30">
        <v>182</v>
      </c>
      <c r="B38" s="31">
        <v>1</v>
      </c>
      <c r="C38" s="32">
        <v>8</v>
      </c>
      <c r="D38" s="32">
        <v>3</v>
      </c>
      <c r="E38" s="33">
        <v>0</v>
      </c>
      <c r="F38" s="32">
        <v>1</v>
      </c>
      <c r="G38" s="34">
        <v>0</v>
      </c>
      <c r="H38" s="35">
        <v>110</v>
      </c>
      <c r="I38" s="36" t="s">
        <v>27</v>
      </c>
      <c r="J38" s="46">
        <f>J39</f>
        <v>3825</v>
      </c>
      <c r="K38" s="46">
        <f>K39</f>
        <v>3787.57</v>
      </c>
      <c r="L38" s="26">
        <f t="shared" si="0"/>
        <v>99.02</v>
      </c>
    </row>
    <row r="39" spans="1:12" ht="93.75">
      <c r="A39" s="30">
        <v>182</v>
      </c>
      <c r="B39" s="31">
        <v>1</v>
      </c>
      <c r="C39" s="32">
        <v>8</v>
      </c>
      <c r="D39" s="32">
        <v>3</v>
      </c>
      <c r="E39" s="33">
        <v>10</v>
      </c>
      <c r="F39" s="32">
        <v>1</v>
      </c>
      <c r="G39" s="34">
        <v>1000</v>
      </c>
      <c r="H39" s="35">
        <v>110</v>
      </c>
      <c r="I39" s="31" t="s">
        <v>28</v>
      </c>
      <c r="J39" s="42">
        <v>3825</v>
      </c>
      <c r="K39" s="42">
        <v>3787.57</v>
      </c>
      <c r="L39" s="119">
        <f t="shared" si="0"/>
        <v>99.02</v>
      </c>
    </row>
    <row r="40" spans="1:12" ht="56.25">
      <c r="A40" s="30">
        <v>0</v>
      </c>
      <c r="B40" s="31">
        <v>1</v>
      </c>
      <c r="C40" s="32">
        <v>8</v>
      </c>
      <c r="D40" s="32">
        <v>7</v>
      </c>
      <c r="E40" s="33">
        <v>0</v>
      </c>
      <c r="F40" s="32">
        <v>1</v>
      </c>
      <c r="G40" s="34">
        <v>0</v>
      </c>
      <c r="H40" s="35">
        <v>110</v>
      </c>
      <c r="I40" s="36" t="s">
        <v>29</v>
      </c>
      <c r="J40" s="46">
        <f>J41+J42</f>
        <v>15867.28</v>
      </c>
      <c r="K40" s="46">
        <f>K41+K42</f>
        <v>14996.57</v>
      </c>
      <c r="L40" s="26">
        <f t="shared" si="0"/>
        <v>94.51</v>
      </c>
    </row>
    <row r="41" spans="1:12" ht="113.25" customHeight="1">
      <c r="A41" s="30">
        <v>0</v>
      </c>
      <c r="B41" s="31">
        <v>1</v>
      </c>
      <c r="C41" s="32">
        <v>8</v>
      </c>
      <c r="D41" s="32">
        <v>7</v>
      </c>
      <c r="E41" s="33">
        <v>140</v>
      </c>
      <c r="F41" s="32">
        <v>1</v>
      </c>
      <c r="G41" s="34">
        <v>1000</v>
      </c>
      <c r="H41" s="35">
        <v>110</v>
      </c>
      <c r="I41" s="31" t="s">
        <v>30</v>
      </c>
      <c r="J41" s="42">
        <v>15741.28</v>
      </c>
      <c r="K41" s="42">
        <v>14873.57</v>
      </c>
      <c r="L41" s="119">
        <f t="shared" si="0"/>
        <v>94.49</v>
      </c>
    </row>
    <row r="42" spans="1:12" ht="37.5">
      <c r="A42" s="30">
        <v>5</v>
      </c>
      <c r="B42" s="31">
        <v>1</v>
      </c>
      <c r="C42" s="32">
        <v>8</v>
      </c>
      <c r="D42" s="32">
        <v>7</v>
      </c>
      <c r="E42" s="33">
        <v>150</v>
      </c>
      <c r="F42" s="32">
        <v>1</v>
      </c>
      <c r="G42" s="34">
        <v>1000</v>
      </c>
      <c r="H42" s="35">
        <v>110</v>
      </c>
      <c r="I42" s="31" t="s">
        <v>31</v>
      </c>
      <c r="J42" s="42">
        <v>126</v>
      </c>
      <c r="K42" s="42">
        <v>123</v>
      </c>
      <c r="L42" s="119">
        <f t="shared" si="0"/>
        <v>97.62</v>
      </c>
    </row>
    <row r="43" spans="1:12" ht="56.25">
      <c r="A43" s="30">
        <v>0</v>
      </c>
      <c r="B43" s="31">
        <v>1</v>
      </c>
      <c r="C43" s="32">
        <v>9</v>
      </c>
      <c r="D43" s="32">
        <v>0</v>
      </c>
      <c r="E43" s="33">
        <v>0</v>
      </c>
      <c r="F43" s="32">
        <v>0</v>
      </c>
      <c r="G43" s="34">
        <v>0</v>
      </c>
      <c r="H43" s="35">
        <v>0</v>
      </c>
      <c r="I43" s="137" t="s">
        <v>143</v>
      </c>
      <c r="J43" s="138"/>
      <c r="K43" s="138">
        <f>K44</f>
        <v>15.3</v>
      </c>
      <c r="L43" s="26"/>
    </row>
    <row r="44" spans="1:12" ht="56.25">
      <c r="A44" s="30">
        <v>0</v>
      </c>
      <c r="B44" s="31">
        <v>1</v>
      </c>
      <c r="C44" s="32">
        <v>9</v>
      </c>
      <c r="D44" s="32">
        <v>4</v>
      </c>
      <c r="E44" s="33">
        <v>50</v>
      </c>
      <c r="F44" s="32">
        <v>4</v>
      </c>
      <c r="G44" s="34">
        <v>0</v>
      </c>
      <c r="H44" s="35">
        <v>110</v>
      </c>
      <c r="I44" s="31" t="s">
        <v>144</v>
      </c>
      <c r="J44" s="42"/>
      <c r="K44" s="42">
        <v>15.3</v>
      </c>
      <c r="L44" s="119"/>
    </row>
    <row r="45" spans="1:12" ht="56.25">
      <c r="A45" s="14">
        <v>7</v>
      </c>
      <c r="B45" s="15">
        <v>1</v>
      </c>
      <c r="C45" s="16">
        <v>11</v>
      </c>
      <c r="D45" s="16">
        <v>0</v>
      </c>
      <c r="E45" s="17">
        <v>0</v>
      </c>
      <c r="F45" s="16">
        <v>0</v>
      </c>
      <c r="G45" s="18">
        <v>0</v>
      </c>
      <c r="H45" s="19">
        <v>0</v>
      </c>
      <c r="I45" s="47" t="s">
        <v>32</v>
      </c>
      <c r="J45" s="26">
        <f>J47+J54+J46+J57</f>
        <v>49689.56</v>
      </c>
      <c r="K45" s="26">
        <f>K47+K54+K46+K57</f>
        <v>50636.270000000004</v>
      </c>
      <c r="L45" s="26">
        <f t="shared" si="0"/>
        <v>101.91</v>
      </c>
    </row>
    <row r="46" spans="1:12" ht="75">
      <c r="A46" s="14">
        <v>0</v>
      </c>
      <c r="B46" s="15">
        <v>1</v>
      </c>
      <c r="C46" s="16">
        <v>11</v>
      </c>
      <c r="D46" s="16">
        <v>1</v>
      </c>
      <c r="E46" s="17">
        <v>40</v>
      </c>
      <c r="F46" s="16">
        <v>4</v>
      </c>
      <c r="G46" s="18">
        <v>0</v>
      </c>
      <c r="H46" s="19">
        <v>120</v>
      </c>
      <c r="I46" s="47" t="s">
        <v>159</v>
      </c>
      <c r="J46" s="26"/>
      <c r="K46" s="26">
        <v>1.82</v>
      </c>
      <c r="L46" s="26"/>
    </row>
    <row r="47" spans="1:12" ht="116.25" customHeight="1">
      <c r="A47" s="14">
        <v>7</v>
      </c>
      <c r="B47" s="15">
        <v>1</v>
      </c>
      <c r="C47" s="16">
        <v>11</v>
      </c>
      <c r="D47" s="16">
        <v>5</v>
      </c>
      <c r="E47" s="17">
        <v>0</v>
      </c>
      <c r="F47" s="16">
        <v>0</v>
      </c>
      <c r="G47" s="18">
        <v>0</v>
      </c>
      <c r="H47" s="19">
        <v>120</v>
      </c>
      <c r="I47" s="20" t="s">
        <v>33</v>
      </c>
      <c r="J47" s="26">
        <f>J48+J50+J52</f>
        <v>47578</v>
      </c>
      <c r="K47" s="26">
        <f>K48+K50+K52</f>
        <v>48504.16</v>
      </c>
      <c r="L47" s="26">
        <f t="shared" si="0"/>
        <v>101.95</v>
      </c>
    </row>
    <row r="48" spans="1:12" s="1" customFormat="1" ht="93.75">
      <c r="A48" s="14">
        <v>7</v>
      </c>
      <c r="B48" s="48">
        <v>1</v>
      </c>
      <c r="C48" s="49">
        <v>11</v>
      </c>
      <c r="D48" s="49">
        <v>5</v>
      </c>
      <c r="E48" s="14">
        <v>10</v>
      </c>
      <c r="F48" s="49">
        <v>0</v>
      </c>
      <c r="G48" s="50">
        <v>0</v>
      </c>
      <c r="H48" s="51">
        <v>120</v>
      </c>
      <c r="I48" s="48" t="s">
        <v>34</v>
      </c>
      <c r="J48" s="144">
        <f>J49</f>
        <v>28500</v>
      </c>
      <c r="K48" s="144">
        <f>K49</f>
        <v>28941.03</v>
      </c>
      <c r="L48" s="119">
        <f t="shared" si="0"/>
        <v>101.55</v>
      </c>
    </row>
    <row r="49" spans="1:12" s="1" customFormat="1" ht="112.5">
      <c r="A49" s="52">
        <v>7</v>
      </c>
      <c r="B49" s="53">
        <v>1</v>
      </c>
      <c r="C49" s="54">
        <v>11</v>
      </c>
      <c r="D49" s="54">
        <v>5</v>
      </c>
      <c r="E49" s="52">
        <v>10</v>
      </c>
      <c r="F49" s="54">
        <v>4</v>
      </c>
      <c r="G49" s="55">
        <v>0</v>
      </c>
      <c r="H49" s="56">
        <v>120</v>
      </c>
      <c r="I49" s="53" t="s">
        <v>35</v>
      </c>
      <c r="J49" s="145">
        <v>28500</v>
      </c>
      <c r="K49" s="145">
        <v>28941.03</v>
      </c>
      <c r="L49" s="126">
        <f t="shared" si="0"/>
        <v>101.55</v>
      </c>
    </row>
    <row r="50" spans="1:12" ht="95.25" customHeight="1">
      <c r="A50" s="30">
        <v>7</v>
      </c>
      <c r="B50" s="31">
        <v>1</v>
      </c>
      <c r="C50" s="32">
        <v>11</v>
      </c>
      <c r="D50" s="32">
        <v>5</v>
      </c>
      <c r="E50" s="33">
        <v>20</v>
      </c>
      <c r="F50" s="32">
        <v>0</v>
      </c>
      <c r="G50" s="34">
        <v>0</v>
      </c>
      <c r="H50" s="35">
        <v>120</v>
      </c>
      <c r="I50" s="31" t="s">
        <v>68</v>
      </c>
      <c r="J50" s="42">
        <f>J51</f>
        <v>3510</v>
      </c>
      <c r="K50" s="42">
        <f>K51</f>
        <v>3550.38</v>
      </c>
      <c r="L50" s="119">
        <f t="shared" si="0"/>
        <v>101.15</v>
      </c>
    </row>
    <row r="51" spans="1:12" ht="93.75">
      <c r="A51" s="57">
        <v>7</v>
      </c>
      <c r="B51" s="43">
        <v>1</v>
      </c>
      <c r="C51" s="58">
        <v>11</v>
      </c>
      <c r="D51" s="58">
        <v>5</v>
      </c>
      <c r="E51" s="59">
        <v>24</v>
      </c>
      <c r="F51" s="58">
        <v>4</v>
      </c>
      <c r="G51" s="60">
        <v>0</v>
      </c>
      <c r="H51" s="61">
        <v>120</v>
      </c>
      <c r="I51" s="43" t="s">
        <v>69</v>
      </c>
      <c r="J51" s="44">
        <v>3510</v>
      </c>
      <c r="K51" s="44">
        <v>3550.38</v>
      </c>
      <c r="L51" s="126">
        <f t="shared" si="0"/>
        <v>101.15</v>
      </c>
    </row>
    <row r="52" spans="1:12" ht="98.25" customHeight="1">
      <c r="A52" s="30">
        <v>7</v>
      </c>
      <c r="B52" s="98">
        <v>1</v>
      </c>
      <c r="C52" s="99">
        <v>11</v>
      </c>
      <c r="D52" s="99">
        <v>5</v>
      </c>
      <c r="E52" s="30">
        <v>30</v>
      </c>
      <c r="F52" s="99">
        <v>0</v>
      </c>
      <c r="G52" s="100">
        <v>0</v>
      </c>
      <c r="H52" s="101">
        <v>120</v>
      </c>
      <c r="I52" s="98" t="s">
        <v>36</v>
      </c>
      <c r="J52" s="154">
        <f>J53</f>
        <v>15568</v>
      </c>
      <c r="K52" s="154">
        <f>K53</f>
        <v>16012.75</v>
      </c>
      <c r="L52" s="119">
        <f t="shared" si="0"/>
        <v>102.86</v>
      </c>
    </row>
    <row r="53" spans="1:12" ht="79.5" customHeight="1">
      <c r="A53" s="57">
        <v>7</v>
      </c>
      <c r="B53" s="43">
        <v>1</v>
      </c>
      <c r="C53" s="58">
        <v>11</v>
      </c>
      <c r="D53" s="58">
        <v>5</v>
      </c>
      <c r="E53" s="59">
        <v>34</v>
      </c>
      <c r="F53" s="58">
        <v>4</v>
      </c>
      <c r="G53" s="60">
        <v>0</v>
      </c>
      <c r="H53" s="61">
        <v>120</v>
      </c>
      <c r="I53" s="43" t="s">
        <v>37</v>
      </c>
      <c r="J53" s="44">
        <v>15568</v>
      </c>
      <c r="K53" s="44">
        <v>16012.75</v>
      </c>
      <c r="L53" s="126">
        <f t="shared" si="0"/>
        <v>102.86</v>
      </c>
    </row>
    <row r="54" spans="1:12" ht="37.5">
      <c r="A54" s="62">
        <v>7</v>
      </c>
      <c r="B54" s="63">
        <v>1</v>
      </c>
      <c r="C54" s="64">
        <v>11</v>
      </c>
      <c r="D54" s="64">
        <v>7</v>
      </c>
      <c r="E54" s="62">
        <v>0</v>
      </c>
      <c r="F54" s="64">
        <v>0</v>
      </c>
      <c r="G54" s="65">
        <v>0</v>
      </c>
      <c r="H54" s="66">
        <v>120</v>
      </c>
      <c r="I54" s="67" t="s">
        <v>38</v>
      </c>
      <c r="J54" s="138">
        <f>J55</f>
        <v>611.56</v>
      </c>
      <c r="K54" s="138">
        <f>K55</f>
        <v>611.56</v>
      </c>
      <c r="L54" s="26">
        <f t="shared" si="0"/>
        <v>100</v>
      </c>
    </row>
    <row r="55" spans="1:12" ht="57" customHeight="1">
      <c r="A55" s="30">
        <v>7</v>
      </c>
      <c r="B55" s="31">
        <v>1</v>
      </c>
      <c r="C55" s="32">
        <v>11</v>
      </c>
      <c r="D55" s="32">
        <v>7</v>
      </c>
      <c r="E55" s="33">
        <v>10</v>
      </c>
      <c r="F55" s="32">
        <v>0</v>
      </c>
      <c r="G55" s="34">
        <v>0</v>
      </c>
      <c r="H55" s="35">
        <v>120</v>
      </c>
      <c r="I55" s="31" t="s">
        <v>39</v>
      </c>
      <c r="J55" s="42">
        <f>J56</f>
        <v>611.56</v>
      </c>
      <c r="K55" s="42">
        <f>K56</f>
        <v>611.56</v>
      </c>
      <c r="L55" s="119">
        <f t="shared" si="0"/>
        <v>100</v>
      </c>
    </row>
    <row r="56" spans="1:12" ht="77.25" customHeight="1">
      <c r="A56" s="90">
        <v>7</v>
      </c>
      <c r="B56" s="86">
        <v>1</v>
      </c>
      <c r="C56" s="91">
        <v>11</v>
      </c>
      <c r="D56" s="91">
        <v>7</v>
      </c>
      <c r="E56" s="90">
        <v>14</v>
      </c>
      <c r="F56" s="91">
        <v>4</v>
      </c>
      <c r="G56" s="92">
        <v>0</v>
      </c>
      <c r="H56" s="93">
        <v>120</v>
      </c>
      <c r="I56" s="86" t="s">
        <v>40</v>
      </c>
      <c r="J56" s="146">
        <v>611.56</v>
      </c>
      <c r="K56" s="146">
        <v>611.56</v>
      </c>
      <c r="L56" s="126">
        <f t="shared" si="0"/>
        <v>100</v>
      </c>
    </row>
    <row r="57" spans="1:12" ht="77.25" customHeight="1">
      <c r="A57" s="62">
        <v>0</v>
      </c>
      <c r="B57" s="161">
        <v>1</v>
      </c>
      <c r="C57" s="162">
        <v>11</v>
      </c>
      <c r="D57" s="162">
        <v>9</v>
      </c>
      <c r="E57" s="163">
        <v>0</v>
      </c>
      <c r="F57" s="162">
        <v>0</v>
      </c>
      <c r="G57" s="164">
        <v>0</v>
      </c>
      <c r="H57" s="165">
        <v>120</v>
      </c>
      <c r="I57" s="167" t="s">
        <v>161</v>
      </c>
      <c r="J57" s="169">
        <f>J58</f>
        <v>1500</v>
      </c>
      <c r="K57" s="169">
        <f>K58</f>
        <v>1518.73</v>
      </c>
      <c r="L57" s="26">
        <f t="shared" si="0"/>
        <v>101.25</v>
      </c>
    </row>
    <row r="58" spans="1:12" ht="77.25" customHeight="1">
      <c r="A58" s="62">
        <v>0</v>
      </c>
      <c r="B58" s="161">
        <v>1</v>
      </c>
      <c r="C58" s="162">
        <v>11</v>
      </c>
      <c r="D58" s="162">
        <v>9</v>
      </c>
      <c r="E58" s="163">
        <v>4</v>
      </c>
      <c r="F58" s="162">
        <v>0</v>
      </c>
      <c r="G58" s="164">
        <v>0</v>
      </c>
      <c r="H58" s="165">
        <v>120</v>
      </c>
      <c r="I58" s="168" t="s">
        <v>162</v>
      </c>
      <c r="J58" s="166">
        <f>J59</f>
        <v>1500</v>
      </c>
      <c r="K58" s="166">
        <f>K59</f>
        <v>1518.73</v>
      </c>
      <c r="L58" s="119">
        <f t="shared" si="0"/>
        <v>101.25</v>
      </c>
    </row>
    <row r="59" spans="1:12" ht="77.25" customHeight="1">
      <c r="A59" s="62">
        <v>0</v>
      </c>
      <c r="B59" s="161">
        <v>1</v>
      </c>
      <c r="C59" s="162">
        <v>11</v>
      </c>
      <c r="D59" s="162">
        <v>9</v>
      </c>
      <c r="E59" s="163">
        <v>44</v>
      </c>
      <c r="F59" s="162">
        <v>4</v>
      </c>
      <c r="G59" s="164">
        <v>0</v>
      </c>
      <c r="H59" s="165">
        <v>120</v>
      </c>
      <c r="I59" s="168" t="s">
        <v>163</v>
      </c>
      <c r="J59" s="166">
        <v>1500</v>
      </c>
      <c r="K59" s="166">
        <v>1518.73</v>
      </c>
      <c r="L59" s="119">
        <f t="shared" si="0"/>
        <v>101.25</v>
      </c>
    </row>
    <row r="60" spans="1:12" ht="37.5">
      <c r="A60" s="14">
        <v>498</v>
      </c>
      <c r="B60" s="15">
        <v>1</v>
      </c>
      <c r="C60" s="16">
        <v>12</v>
      </c>
      <c r="D60" s="16">
        <v>0</v>
      </c>
      <c r="E60" s="17">
        <v>0</v>
      </c>
      <c r="F60" s="16">
        <v>0</v>
      </c>
      <c r="G60" s="18">
        <v>0</v>
      </c>
      <c r="H60" s="19">
        <v>0</v>
      </c>
      <c r="I60" s="20" t="s">
        <v>41</v>
      </c>
      <c r="J60" s="26">
        <f>J61</f>
        <v>6300</v>
      </c>
      <c r="K60" s="26">
        <f>K61</f>
        <v>6898.01</v>
      </c>
      <c r="L60" s="26">
        <f t="shared" si="0"/>
        <v>109.49</v>
      </c>
    </row>
    <row r="61" spans="1:12" ht="18.75">
      <c r="A61" s="14">
        <v>498</v>
      </c>
      <c r="B61" s="15">
        <v>1</v>
      </c>
      <c r="C61" s="16">
        <v>12</v>
      </c>
      <c r="D61" s="16">
        <v>1</v>
      </c>
      <c r="E61" s="17">
        <v>0</v>
      </c>
      <c r="F61" s="16">
        <v>1</v>
      </c>
      <c r="G61" s="18">
        <v>0</v>
      </c>
      <c r="H61" s="19">
        <v>120</v>
      </c>
      <c r="I61" s="15" t="s">
        <v>42</v>
      </c>
      <c r="J61" s="68">
        <v>6300</v>
      </c>
      <c r="K61" s="68">
        <v>6898.01</v>
      </c>
      <c r="L61" s="119">
        <f t="shared" si="0"/>
        <v>109.49</v>
      </c>
    </row>
    <row r="62" spans="1:12" ht="37.5">
      <c r="A62" s="14">
        <v>0</v>
      </c>
      <c r="B62" s="48">
        <v>1</v>
      </c>
      <c r="C62" s="49">
        <v>13</v>
      </c>
      <c r="D62" s="49">
        <v>0</v>
      </c>
      <c r="E62" s="14">
        <v>0</v>
      </c>
      <c r="F62" s="49">
        <v>0</v>
      </c>
      <c r="G62" s="50">
        <v>0</v>
      </c>
      <c r="H62" s="51">
        <v>0</v>
      </c>
      <c r="I62" s="69" t="s">
        <v>77</v>
      </c>
      <c r="J62" s="70">
        <f>J63</f>
        <v>21867.15</v>
      </c>
      <c r="K62" s="70">
        <f>K63</f>
        <v>21305.56</v>
      </c>
      <c r="L62" s="26">
        <f t="shared" si="0"/>
        <v>97.43</v>
      </c>
    </row>
    <row r="63" spans="1:12" ht="37.5">
      <c r="A63" s="14">
        <v>0</v>
      </c>
      <c r="B63" s="15">
        <v>1</v>
      </c>
      <c r="C63" s="16">
        <v>13</v>
      </c>
      <c r="D63" s="16">
        <v>3</v>
      </c>
      <c r="E63" s="17">
        <v>0</v>
      </c>
      <c r="F63" s="16">
        <v>0</v>
      </c>
      <c r="G63" s="18">
        <v>0</v>
      </c>
      <c r="H63" s="19">
        <v>130</v>
      </c>
      <c r="I63" s="20" t="s">
        <v>78</v>
      </c>
      <c r="J63" s="26">
        <f>J64+J65</f>
        <v>21867.15</v>
      </c>
      <c r="K63" s="26">
        <f>K64+K65</f>
        <v>21305.56</v>
      </c>
      <c r="L63" s="26">
        <f t="shared" si="0"/>
        <v>97.43</v>
      </c>
    </row>
    <row r="64" spans="1:12" ht="75">
      <c r="A64" s="14">
        <v>188</v>
      </c>
      <c r="B64" s="15">
        <v>1</v>
      </c>
      <c r="C64" s="16">
        <v>13</v>
      </c>
      <c r="D64" s="16">
        <v>3</v>
      </c>
      <c r="E64" s="17">
        <v>40</v>
      </c>
      <c r="F64" s="16">
        <v>4</v>
      </c>
      <c r="G64" s="18">
        <v>0</v>
      </c>
      <c r="H64" s="19">
        <v>130</v>
      </c>
      <c r="I64" s="15" t="s">
        <v>121</v>
      </c>
      <c r="J64" s="119">
        <v>146.2</v>
      </c>
      <c r="K64" s="119"/>
      <c r="L64" s="119"/>
    </row>
    <row r="65" spans="1:12" ht="56.25">
      <c r="A65" s="14">
        <v>0</v>
      </c>
      <c r="B65" s="15">
        <v>1</v>
      </c>
      <c r="C65" s="16">
        <v>13</v>
      </c>
      <c r="D65" s="16">
        <v>3</v>
      </c>
      <c r="E65" s="17">
        <v>40</v>
      </c>
      <c r="F65" s="16">
        <v>4</v>
      </c>
      <c r="G65" s="18">
        <v>0</v>
      </c>
      <c r="H65" s="19">
        <v>130</v>
      </c>
      <c r="I65" s="15" t="s">
        <v>79</v>
      </c>
      <c r="J65" s="119">
        <v>21720.95</v>
      </c>
      <c r="K65" s="119">
        <v>21305.56</v>
      </c>
      <c r="L65" s="119">
        <f t="shared" si="0"/>
        <v>98.09</v>
      </c>
    </row>
    <row r="66" spans="1:12" ht="37.5">
      <c r="A66" s="14">
        <v>0</v>
      </c>
      <c r="B66" s="15">
        <v>1</v>
      </c>
      <c r="C66" s="16">
        <v>14</v>
      </c>
      <c r="D66" s="16">
        <v>0</v>
      </c>
      <c r="E66" s="17">
        <v>0</v>
      </c>
      <c r="F66" s="16">
        <v>0</v>
      </c>
      <c r="G66" s="18">
        <v>0</v>
      </c>
      <c r="H66" s="19">
        <v>0</v>
      </c>
      <c r="I66" s="20" t="s">
        <v>43</v>
      </c>
      <c r="J66" s="26">
        <f>J67+J69</f>
        <v>30500</v>
      </c>
      <c r="K66" s="26">
        <f>K67+K69</f>
        <v>31937.8</v>
      </c>
      <c r="L66" s="26">
        <f t="shared" si="0"/>
        <v>104.71</v>
      </c>
    </row>
    <row r="67" spans="1:12" ht="18.75">
      <c r="A67" s="14">
        <v>13</v>
      </c>
      <c r="B67" s="15">
        <v>1</v>
      </c>
      <c r="C67" s="16">
        <v>14</v>
      </c>
      <c r="D67" s="16">
        <v>1</v>
      </c>
      <c r="E67" s="17">
        <v>0</v>
      </c>
      <c r="F67" s="16">
        <v>0</v>
      </c>
      <c r="G67" s="18">
        <v>0</v>
      </c>
      <c r="H67" s="19">
        <v>410</v>
      </c>
      <c r="I67" s="20" t="s">
        <v>44</v>
      </c>
      <c r="J67" s="21">
        <f>J68</f>
        <v>24500</v>
      </c>
      <c r="K67" s="21">
        <f>K68</f>
        <v>25518.69</v>
      </c>
      <c r="L67" s="26">
        <f t="shared" si="0"/>
        <v>104.16</v>
      </c>
    </row>
    <row r="68" spans="1:12" ht="37.5">
      <c r="A68" s="14">
        <v>13</v>
      </c>
      <c r="B68" s="15">
        <v>1</v>
      </c>
      <c r="C68" s="16">
        <v>14</v>
      </c>
      <c r="D68" s="16">
        <v>1</v>
      </c>
      <c r="E68" s="17">
        <v>40</v>
      </c>
      <c r="F68" s="16">
        <v>4</v>
      </c>
      <c r="G68" s="18">
        <v>0</v>
      </c>
      <c r="H68" s="19">
        <v>410</v>
      </c>
      <c r="I68" s="15" t="s">
        <v>45</v>
      </c>
      <c r="J68" s="27">
        <v>24500</v>
      </c>
      <c r="K68" s="27">
        <v>25518.69</v>
      </c>
      <c r="L68" s="119">
        <f t="shared" si="0"/>
        <v>104.16</v>
      </c>
    </row>
    <row r="69" spans="1:12" ht="99.75" customHeight="1">
      <c r="A69" s="14">
        <v>0</v>
      </c>
      <c r="B69" s="48">
        <v>1</v>
      </c>
      <c r="C69" s="49">
        <v>14</v>
      </c>
      <c r="D69" s="49">
        <v>2</v>
      </c>
      <c r="E69" s="14">
        <v>0</v>
      </c>
      <c r="F69" s="49">
        <v>0</v>
      </c>
      <c r="G69" s="50">
        <v>0</v>
      </c>
      <c r="H69" s="51">
        <v>0</v>
      </c>
      <c r="I69" s="117" t="s">
        <v>46</v>
      </c>
      <c r="J69" s="70">
        <f>J70</f>
        <v>6000</v>
      </c>
      <c r="K69" s="70">
        <f>K70</f>
        <v>6419.11</v>
      </c>
      <c r="L69" s="26">
        <f t="shared" si="0"/>
        <v>106.99</v>
      </c>
    </row>
    <row r="70" spans="1:12" ht="18.75" customHeight="1">
      <c r="A70" s="201">
        <v>0</v>
      </c>
      <c r="B70" s="200">
        <v>1</v>
      </c>
      <c r="C70" s="202">
        <v>14</v>
      </c>
      <c r="D70" s="202">
        <v>2</v>
      </c>
      <c r="E70" s="201">
        <v>30</v>
      </c>
      <c r="F70" s="202">
        <v>4</v>
      </c>
      <c r="G70" s="203">
        <v>0</v>
      </c>
      <c r="H70" s="199">
        <v>410</v>
      </c>
      <c r="I70" s="200" t="s">
        <v>47</v>
      </c>
      <c r="J70" s="224">
        <v>6000</v>
      </c>
      <c r="K70" s="222">
        <v>6419.11</v>
      </c>
      <c r="L70" s="216">
        <v>131.93</v>
      </c>
    </row>
    <row r="71" spans="1:12" ht="101.25" customHeight="1">
      <c r="A71" s="201"/>
      <c r="B71" s="200"/>
      <c r="C71" s="202"/>
      <c r="D71" s="202"/>
      <c r="E71" s="201"/>
      <c r="F71" s="202"/>
      <c r="G71" s="203"/>
      <c r="H71" s="199"/>
      <c r="I71" s="200"/>
      <c r="J71" s="224"/>
      <c r="K71" s="223"/>
      <c r="L71" s="217"/>
    </row>
    <row r="72" spans="1:12" ht="18.75">
      <c r="A72" s="14">
        <v>0</v>
      </c>
      <c r="B72" s="15">
        <v>1</v>
      </c>
      <c r="C72" s="16">
        <v>16</v>
      </c>
      <c r="D72" s="16">
        <v>0</v>
      </c>
      <c r="E72" s="17">
        <v>0</v>
      </c>
      <c r="F72" s="16">
        <v>0</v>
      </c>
      <c r="G72" s="18">
        <v>0</v>
      </c>
      <c r="H72" s="19">
        <v>0</v>
      </c>
      <c r="I72" s="20" t="s">
        <v>48</v>
      </c>
      <c r="J72" s="21">
        <f>J77+J82+J84+J85+J73+J76+J79+J87</f>
        <v>5487</v>
      </c>
      <c r="K72" s="21">
        <f>K77+K82+K84+K85+K73+K76+K79+K87</f>
        <v>5073.74</v>
      </c>
      <c r="L72" s="26">
        <f>ROUND(K72/J72*100,2)</f>
        <v>92.47</v>
      </c>
    </row>
    <row r="73" spans="1:12" ht="37.5">
      <c r="A73" s="14">
        <v>0</v>
      </c>
      <c r="B73" s="15">
        <v>1</v>
      </c>
      <c r="C73" s="16">
        <v>16</v>
      </c>
      <c r="D73" s="16">
        <v>3</v>
      </c>
      <c r="E73" s="17">
        <v>0</v>
      </c>
      <c r="F73" s="16">
        <v>0</v>
      </c>
      <c r="G73" s="18">
        <v>0</v>
      </c>
      <c r="H73" s="19">
        <v>140</v>
      </c>
      <c r="I73" s="20" t="s">
        <v>136</v>
      </c>
      <c r="J73" s="26"/>
      <c r="K73" s="26">
        <f>K74+K75</f>
        <v>26.130000000000003</v>
      </c>
      <c r="L73" s="26"/>
    </row>
    <row r="74" spans="1:12" ht="77.25" customHeight="1">
      <c r="A74" s="14">
        <v>0</v>
      </c>
      <c r="B74" s="15">
        <v>1</v>
      </c>
      <c r="C74" s="16">
        <v>16</v>
      </c>
      <c r="D74" s="16">
        <v>3</v>
      </c>
      <c r="E74" s="17">
        <v>10</v>
      </c>
      <c r="F74" s="16">
        <v>1</v>
      </c>
      <c r="G74" s="18">
        <v>0</v>
      </c>
      <c r="H74" s="19">
        <v>140</v>
      </c>
      <c r="I74" s="131" t="s">
        <v>137</v>
      </c>
      <c r="J74" s="26"/>
      <c r="K74" s="119">
        <v>12.96</v>
      </c>
      <c r="L74" s="119"/>
    </row>
    <row r="75" spans="1:12" ht="75">
      <c r="A75" s="14">
        <v>0</v>
      </c>
      <c r="B75" s="15">
        <v>1</v>
      </c>
      <c r="C75" s="16">
        <v>16</v>
      </c>
      <c r="D75" s="16">
        <v>3</v>
      </c>
      <c r="E75" s="17">
        <v>30</v>
      </c>
      <c r="F75" s="16">
        <v>1</v>
      </c>
      <c r="G75" s="18">
        <v>0</v>
      </c>
      <c r="H75" s="19">
        <v>140</v>
      </c>
      <c r="I75" s="131" t="s">
        <v>138</v>
      </c>
      <c r="J75" s="26"/>
      <c r="K75" s="119">
        <v>13.17</v>
      </c>
      <c r="L75" s="119"/>
    </row>
    <row r="76" spans="1:12" ht="83.25" customHeight="1">
      <c r="A76" s="156">
        <v>0</v>
      </c>
      <c r="B76" s="139">
        <v>1</v>
      </c>
      <c r="C76" s="157">
        <v>16</v>
      </c>
      <c r="D76" s="157">
        <v>6</v>
      </c>
      <c r="E76" s="158">
        <v>0</v>
      </c>
      <c r="F76" s="157">
        <v>1</v>
      </c>
      <c r="G76" s="159">
        <v>0</v>
      </c>
      <c r="H76" s="160">
        <v>140</v>
      </c>
      <c r="I76" s="139" t="s">
        <v>139</v>
      </c>
      <c r="J76" s="136"/>
      <c r="K76" s="136">
        <v>69</v>
      </c>
      <c r="L76" s="26"/>
    </row>
    <row r="77" spans="1:12" ht="56.25">
      <c r="A77" s="14">
        <v>0</v>
      </c>
      <c r="B77" s="15">
        <v>1</v>
      </c>
      <c r="C77" s="16">
        <v>16</v>
      </c>
      <c r="D77" s="16">
        <v>21</v>
      </c>
      <c r="E77" s="17">
        <v>0</v>
      </c>
      <c r="F77" s="16">
        <v>0</v>
      </c>
      <c r="G77" s="18">
        <v>0</v>
      </c>
      <c r="H77" s="19">
        <v>140</v>
      </c>
      <c r="I77" s="20" t="s">
        <v>49</v>
      </c>
      <c r="J77" s="26">
        <f>J78</f>
        <v>87</v>
      </c>
      <c r="K77" s="26">
        <f>K78</f>
        <v>136.09</v>
      </c>
      <c r="L77" s="26">
        <f>ROUND(K77/J77*100,2)</f>
        <v>156.43</v>
      </c>
    </row>
    <row r="78" spans="1:12" ht="75">
      <c r="A78" s="14">
        <v>0</v>
      </c>
      <c r="B78" s="71">
        <v>1</v>
      </c>
      <c r="C78" s="16">
        <v>16</v>
      </c>
      <c r="D78" s="16">
        <v>21</v>
      </c>
      <c r="E78" s="17">
        <v>40</v>
      </c>
      <c r="F78" s="16">
        <v>4</v>
      </c>
      <c r="G78" s="18">
        <v>0</v>
      </c>
      <c r="H78" s="19">
        <v>140</v>
      </c>
      <c r="I78" s="72" t="s">
        <v>50</v>
      </c>
      <c r="J78" s="27">
        <v>87</v>
      </c>
      <c r="K78" s="27">
        <v>136.09</v>
      </c>
      <c r="L78" s="119">
        <f>ROUND(K78/J78*100,2)</f>
        <v>156.43</v>
      </c>
    </row>
    <row r="79" spans="1:12" ht="112.5">
      <c r="A79" s="130">
        <v>0</v>
      </c>
      <c r="B79" s="132">
        <v>1</v>
      </c>
      <c r="C79" s="22">
        <v>16</v>
      </c>
      <c r="D79" s="22">
        <v>25</v>
      </c>
      <c r="E79" s="23">
        <v>0</v>
      </c>
      <c r="F79" s="22">
        <v>1</v>
      </c>
      <c r="G79" s="24">
        <v>0</v>
      </c>
      <c r="H79" s="25">
        <v>140</v>
      </c>
      <c r="I79" s="133" t="s">
        <v>140</v>
      </c>
      <c r="J79" s="135"/>
      <c r="K79" s="135">
        <f>K80+K81</f>
        <v>22.4</v>
      </c>
      <c r="L79" s="26"/>
    </row>
    <row r="80" spans="1:12" ht="56.25">
      <c r="A80" s="130">
        <v>0</v>
      </c>
      <c r="B80" s="132">
        <v>1</v>
      </c>
      <c r="C80" s="22">
        <v>16</v>
      </c>
      <c r="D80" s="22">
        <v>25</v>
      </c>
      <c r="E80" s="23">
        <v>30</v>
      </c>
      <c r="F80" s="22">
        <v>1</v>
      </c>
      <c r="G80" s="24">
        <v>0</v>
      </c>
      <c r="H80" s="25">
        <v>140</v>
      </c>
      <c r="I80" s="133" t="s">
        <v>141</v>
      </c>
      <c r="J80" s="134"/>
      <c r="K80" s="134"/>
      <c r="L80" s="119"/>
    </row>
    <row r="81" spans="1:12" ht="37.5">
      <c r="A81" s="130">
        <v>0</v>
      </c>
      <c r="B81" s="132">
        <v>1</v>
      </c>
      <c r="C81" s="22">
        <v>16</v>
      </c>
      <c r="D81" s="22">
        <v>25</v>
      </c>
      <c r="E81" s="23">
        <v>60</v>
      </c>
      <c r="F81" s="22">
        <v>1</v>
      </c>
      <c r="G81" s="24">
        <v>0</v>
      </c>
      <c r="H81" s="25">
        <v>140</v>
      </c>
      <c r="I81" s="133" t="s">
        <v>142</v>
      </c>
      <c r="J81" s="134"/>
      <c r="K81" s="134">
        <v>22.4</v>
      </c>
      <c r="L81" s="119"/>
    </row>
    <row r="82" spans="1:12" ht="18.75" customHeight="1">
      <c r="A82" s="191">
        <v>0</v>
      </c>
      <c r="B82" s="197">
        <v>1</v>
      </c>
      <c r="C82" s="204">
        <v>16</v>
      </c>
      <c r="D82" s="204">
        <v>28</v>
      </c>
      <c r="E82" s="191">
        <v>0</v>
      </c>
      <c r="F82" s="204">
        <v>1</v>
      </c>
      <c r="G82" s="195">
        <v>0</v>
      </c>
      <c r="H82" s="193">
        <v>140</v>
      </c>
      <c r="I82" s="220" t="s">
        <v>51</v>
      </c>
      <c r="J82" s="218">
        <v>350</v>
      </c>
      <c r="K82" s="218">
        <v>233.7</v>
      </c>
      <c r="L82" s="218">
        <v>131.93</v>
      </c>
    </row>
    <row r="83" spans="1:12" ht="66.75" customHeight="1">
      <c r="A83" s="192"/>
      <c r="B83" s="198"/>
      <c r="C83" s="205"/>
      <c r="D83" s="205"/>
      <c r="E83" s="192"/>
      <c r="F83" s="205"/>
      <c r="G83" s="196"/>
      <c r="H83" s="194"/>
      <c r="I83" s="221"/>
      <c r="J83" s="219"/>
      <c r="K83" s="219"/>
      <c r="L83" s="219"/>
    </row>
    <row r="84" spans="1:12" ht="39" customHeight="1">
      <c r="A84" s="14">
        <v>188</v>
      </c>
      <c r="B84" s="15">
        <v>1</v>
      </c>
      <c r="C84" s="16">
        <v>16</v>
      </c>
      <c r="D84" s="16">
        <v>30</v>
      </c>
      <c r="E84" s="17">
        <v>0</v>
      </c>
      <c r="F84" s="16">
        <v>1</v>
      </c>
      <c r="G84" s="18">
        <v>0</v>
      </c>
      <c r="H84" s="19">
        <v>140</v>
      </c>
      <c r="I84" s="20" t="s">
        <v>52</v>
      </c>
      <c r="J84" s="26">
        <v>2950</v>
      </c>
      <c r="K84" s="26">
        <v>3083.24</v>
      </c>
      <c r="L84" s="26">
        <f aca="true" t="shared" si="1" ref="L84:L92">ROUND(K84/J84*100,2)</f>
        <v>104.52</v>
      </c>
    </row>
    <row r="85" spans="1:12" ht="37.5">
      <c r="A85" s="14">
        <v>0</v>
      </c>
      <c r="B85" s="15">
        <v>1</v>
      </c>
      <c r="C85" s="16">
        <v>16</v>
      </c>
      <c r="D85" s="16">
        <v>90</v>
      </c>
      <c r="E85" s="17">
        <v>0</v>
      </c>
      <c r="F85" s="16">
        <v>0</v>
      </c>
      <c r="G85" s="18">
        <v>0</v>
      </c>
      <c r="H85" s="19">
        <v>140</v>
      </c>
      <c r="I85" s="20" t="s">
        <v>53</v>
      </c>
      <c r="J85" s="26">
        <f>J86</f>
        <v>2100</v>
      </c>
      <c r="K85" s="26">
        <f>K86</f>
        <v>1433.18</v>
      </c>
      <c r="L85" s="26">
        <f t="shared" si="1"/>
        <v>68.25</v>
      </c>
    </row>
    <row r="86" spans="1:12" ht="56.25">
      <c r="A86" s="14">
        <v>0</v>
      </c>
      <c r="B86" s="15">
        <v>1</v>
      </c>
      <c r="C86" s="16">
        <v>16</v>
      </c>
      <c r="D86" s="16">
        <v>90</v>
      </c>
      <c r="E86" s="17">
        <v>40</v>
      </c>
      <c r="F86" s="16">
        <v>4</v>
      </c>
      <c r="G86" s="18">
        <v>0</v>
      </c>
      <c r="H86" s="19">
        <v>140</v>
      </c>
      <c r="I86" s="15" t="s">
        <v>54</v>
      </c>
      <c r="J86" s="27">
        <v>2100</v>
      </c>
      <c r="K86" s="27">
        <v>1433.18</v>
      </c>
      <c r="L86" s="119">
        <f t="shared" si="1"/>
        <v>68.25</v>
      </c>
    </row>
    <row r="87" spans="1:12" ht="75">
      <c r="A87" s="156">
        <v>0</v>
      </c>
      <c r="B87" s="139">
        <v>1</v>
      </c>
      <c r="C87" s="157">
        <v>16</v>
      </c>
      <c r="D87" s="157">
        <v>33</v>
      </c>
      <c r="E87" s="158">
        <v>40</v>
      </c>
      <c r="F87" s="157">
        <v>4</v>
      </c>
      <c r="G87" s="159">
        <v>0</v>
      </c>
      <c r="H87" s="160">
        <v>140</v>
      </c>
      <c r="I87" s="139" t="s">
        <v>158</v>
      </c>
      <c r="J87" s="136"/>
      <c r="K87" s="136">
        <v>70</v>
      </c>
      <c r="L87" s="26"/>
    </row>
    <row r="88" spans="1:12" ht="18.75">
      <c r="A88" s="14">
        <v>0</v>
      </c>
      <c r="B88" s="15">
        <v>1</v>
      </c>
      <c r="C88" s="16">
        <v>17</v>
      </c>
      <c r="D88" s="16">
        <v>0</v>
      </c>
      <c r="E88" s="17">
        <v>0</v>
      </c>
      <c r="F88" s="16">
        <v>0</v>
      </c>
      <c r="G88" s="18">
        <v>0</v>
      </c>
      <c r="H88" s="19">
        <v>180</v>
      </c>
      <c r="I88" s="139" t="s">
        <v>145</v>
      </c>
      <c r="J88" s="136"/>
      <c r="K88" s="136">
        <f>K89+K90</f>
        <v>1341.3400000000001</v>
      </c>
      <c r="L88" s="26"/>
    </row>
    <row r="89" spans="1:12" ht="37.5">
      <c r="A89" s="14">
        <v>0</v>
      </c>
      <c r="B89" s="15">
        <v>1</v>
      </c>
      <c r="C89" s="16">
        <v>17</v>
      </c>
      <c r="D89" s="16">
        <v>1</v>
      </c>
      <c r="E89" s="17">
        <v>40</v>
      </c>
      <c r="F89" s="16">
        <v>4</v>
      </c>
      <c r="G89" s="18">
        <v>0</v>
      </c>
      <c r="H89" s="19">
        <v>180</v>
      </c>
      <c r="I89" s="15" t="s">
        <v>146</v>
      </c>
      <c r="J89" s="27"/>
      <c r="K89" s="27">
        <v>2.66</v>
      </c>
      <c r="L89" s="119"/>
    </row>
    <row r="90" spans="1:12" ht="27.75" customHeight="1">
      <c r="A90" s="14">
        <v>0</v>
      </c>
      <c r="B90" s="15">
        <v>1</v>
      </c>
      <c r="C90" s="16">
        <v>17</v>
      </c>
      <c r="D90" s="16">
        <v>5</v>
      </c>
      <c r="E90" s="17">
        <v>40</v>
      </c>
      <c r="F90" s="16">
        <v>4</v>
      </c>
      <c r="G90" s="18">
        <v>0</v>
      </c>
      <c r="H90" s="19">
        <v>180</v>
      </c>
      <c r="I90" s="15" t="s">
        <v>147</v>
      </c>
      <c r="J90" s="27"/>
      <c r="K90" s="27">
        <v>1338.68</v>
      </c>
      <c r="L90" s="119"/>
    </row>
    <row r="91" spans="1:12" ht="74.25" customHeight="1">
      <c r="A91" s="14">
        <v>0</v>
      </c>
      <c r="B91" s="15">
        <v>1</v>
      </c>
      <c r="C91" s="16">
        <v>19</v>
      </c>
      <c r="D91" s="16">
        <v>4</v>
      </c>
      <c r="E91" s="17">
        <v>0</v>
      </c>
      <c r="F91" s="16">
        <v>4</v>
      </c>
      <c r="G91" s="18">
        <v>0</v>
      </c>
      <c r="H91" s="19">
        <v>151</v>
      </c>
      <c r="I91" s="139" t="s">
        <v>148</v>
      </c>
      <c r="J91" s="136">
        <v>426</v>
      </c>
      <c r="K91" s="136">
        <v>-1331.78</v>
      </c>
      <c r="L91" s="26">
        <f t="shared" si="1"/>
        <v>-312.62</v>
      </c>
    </row>
    <row r="92" spans="1:12" ht="18.75">
      <c r="A92" s="14">
        <v>0</v>
      </c>
      <c r="B92" s="15">
        <v>2</v>
      </c>
      <c r="C92" s="16">
        <v>0</v>
      </c>
      <c r="D92" s="16">
        <v>0</v>
      </c>
      <c r="E92" s="17">
        <v>0</v>
      </c>
      <c r="F92" s="16">
        <v>0</v>
      </c>
      <c r="G92" s="18">
        <v>0</v>
      </c>
      <c r="H92" s="19">
        <v>0</v>
      </c>
      <c r="I92" s="20" t="s">
        <v>55</v>
      </c>
      <c r="J92" s="37">
        <f>J93+J200</f>
        <v>1064207.7699999998</v>
      </c>
      <c r="K92" s="37">
        <f>K93+K200</f>
        <v>1056606.22</v>
      </c>
      <c r="L92" s="26">
        <f t="shared" si="1"/>
        <v>99.29</v>
      </c>
    </row>
    <row r="93" spans="1:12" ht="12.75" customHeight="1">
      <c r="A93" s="191">
        <v>5</v>
      </c>
      <c r="B93" s="197">
        <v>2</v>
      </c>
      <c r="C93" s="204">
        <v>2</v>
      </c>
      <c r="D93" s="204">
        <v>0</v>
      </c>
      <c r="E93" s="191">
        <v>0</v>
      </c>
      <c r="F93" s="204">
        <v>0</v>
      </c>
      <c r="G93" s="195">
        <v>0</v>
      </c>
      <c r="H93" s="193">
        <v>0</v>
      </c>
      <c r="I93" s="220" t="s">
        <v>56</v>
      </c>
      <c r="J93" s="225">
        <f>J95+J126+J195+J102</f>
        <v>1053933.5999999999</v>
      </c>
      <c r="K93" s="225">
        <f>K95+K126+K195+K102</f>
        <v>1046219.3099999999</v>
      </c>
      <c r="L93" s="218">
        <v>131.93</v>
      </c>
    </row>
    <row r="94" spans="1:12" ht="23.25" customHeight="1">
      <c r="A94" s="192"/>
      <c r="B94" s="198"/>
      <c r="C94" s="205"/>
      <c r="D94" s="205"/>
      <c r="E94" s="192"/>
      <c r="F94" s="205"/>
      <c r="G94" s="196"/>
      <c r="H94" s="194"/>
      <c r="I94" s="221"/>
      <c r="J94" s="226"/>
      <c r="K94" s="226"/>
      <c r="L94" s="219"/>
    </row>
    <row r="95" spans="1:12" ht="37.5">
      <c r="A95" s="79">
        <v>5</v>
      </c>
      <c r="B95" s="80">
        <v>2</v>
      </c>
      <c r="C95" s="81">
        <v>2</v>
      </c>
      <c r="D95" s="81">
        <v>1</v>
      </c>
      <c r="E95" s="82">
        <v>0</v>
      </c>
      <c r="F95" s="81">
        <v>0</v>
      </c>
      <c r="G95" s="83">
        <v>0</v>
      </c>
      <c r="H95" s="84">
        <v>151</v>
      </c>
      <c r="I95" s="94" t="s">
        <v>57</v>
      </c>
      <c r="J95" s="155">
        <f>J96+J98+J100</f>
        <v>443411.5</v>
      </c>
      <c r="K95" s="155">
        <f>K96+K98+K100</f>
        <v>443411.5</v>
      </c>
      <c r="L95" s="26">
        <f aca="true" t="shared" si="2" ref="L95:L163">ROUND(K95/J95*100,2)</f>
        <v>100</v>
      </c>
    </row>
    <row r="96" spans="1:12" ht="18.75">
      <c r="A96" s="79">
        <v>5</v>
      </c>
      <c r="B96" s="80">
        <v>2</v>
      </c>
      <c r="C96" s="81">
        <v>2</v>
      </c>
      <c r="D96" s="81">
        <v>1</v>
      </c>
      <c r="E96" s="82">
        <v>1</v>
      </c>
      <c r="F96" s="81">
        <v>0</v>
      </c>
      <c r="G96" s="83">
        <v>0</v>
      </c>
      <c r="H96" s="84">
        <v>151</v>
      </c>
      <c r="I96" s="80" t="s">
        <v>58</v>
      </c>
      <c r="J96" s="85">
        <f>J97</f>
        <v>5610.5</v>
      </c>
      <c r="K96" s="85">
        <f>K97</f>
        <v>5610.5</v>
      </c>
      <c r="L96" s="119">
        <f t="shared" si="2"/>
        <v>100</v>
      </c>
    </row>
    <row r="97" spans="1:12" ht="56.25">
      <c r="A97" s="79">
        <v>5</v>
      </c>
      <c r="B97" s="80">
        <v>2</v>
      </c>
      <c r="C97" s="81">
        <v>2</v>
      </c>
      <c r="D97" s="81">
        <v>1</v>
      </c>
      <c r="E97" s="82">
        <v>1</v>
      </c>
      <c r="F97" s="81">
        <v>4</v>
      </c>
      <c r="G97" s="83">
        <v>102</v>
      </c>
      <c r="H97" s="84">
        <v>151</v>
      </c>
      <c r="I97" s="95" t="s">
        <v>74</v>
      </c>
      <c r="J97" s="97">
        <v>5610.5</v>
      </c>
      <c r="K97" s="125">
        <v>5610.5</v>
      </c>
      <c r="L97" s="126">
        <f t="shared" si="2"/>
        <v>100</v>
      </c>
    </row>
    <row r="98" spans="1:12" ht="56.25">
      <c r="A98" s="79">
        <v>5</v>
      </c>
      <c r="B98" s="80">
        <v>2</v>
      </c>
      <c r="C98" s="81">
        <v>2</v>
      </c>
      <c r="D98" s="81">
        <v>1</v>
      </c>
      <c r="E98" s="82">
        <v>2</v>
      </c>
      <c r="F98" s="81">
        <v>0</v>
      </c>
      <c r="G98" s="83">
        <v>0</v>
      </c>
      <c r="H98" s="84">
        <v>151</v>
      </c>
      <c r="I98" s="80" t="s">
        <v>59</v>
      </c>
      <c r="J98" s="96"/>
      <c r="K98" s="96"/>
      <c r="L98" s="119"/>
    </row>
    <row r="99" spans="1:12" ht="56.25">
      <c r="A99" s="79">
        <v>5</v>
      </c>
      <c r="B99" s="80">
        <v>2</v>
      </c>
      <c r="C99" s="81">
        <v>2</v>
      </c>
      <c r="D99" s="81">
        <v>1</v>
      </c>
      <c r="E99" s="82">
        <v>2</v>
      </c>
      <c r="F99" s="81">
        <v>4</v>
      </c>
      <c r="G99" s="83">
        <v>0</v>
      </c>
      <c r="H99" s="84">
        <v>151</v>
      </c>
      <c r="I99" s="95" t="s">
        <v>59</v>
      </c>
      <c r="J99" s="97"/>
      <c r="K99" s="125"/>
      <c r="L99" s="119"/>
    </row>
    <row r="100" spans="1:12" s="4" customFormat="1" ht="46.5" customHeight="1">
      <c r="A100" s="79">
        <v>5</v>
      </c>
      <c r="B100" s="80">
        <v>2</v>
      </c>
      <c r="C100" s="81">
        <v>2</v>
      </c>
      <c r="D100" s="81">
        <v>1</v>
      </c>
      <c r="E100" s="82">
        <v>7</v>
      </c>
      <c r="F100" s="81">
        <v>0</v>
      </c>
      <c r="G100" s="83">
        <v>0</v>
      </c>
      <c r="H100" s="84">
        <v>151</v>
      </c>
      <c r="I100" s="80" t="s">
        <v>75</v>
      </c>
      <c r="J100" s="96">
        <f>J101</f>
        <v>437801</v>
      </c>
      <c r="K100" s="96">
        <f>K101</f>
        <v>437801</v>
      </c>
      <c r="L100" s="119">
        <f t="shared" si="2"/>
        <v>100</v>
      </c>
    </row>
    <row r="101" spans="1:12" ht="56.25">
      <c r="A101" s="79">
        <v>5</v>
      </c>
      <c r="B101" s="80">
        <v>2</v>
      </c>
      <c r="C101" s="81">
        <v>2</v>
      </c>
      <c r="D101" s="81">
        <v>1</v>
      </c>
      <c r="E101" s="82">
        <v>7</v>
      </c>
      <c r="F101" s="81">
        <v>4</v>
      </c>
      <c r="G101" s="83">
        <v>0</v>
      </c>
      <c r="H101" s="84">
        <v>151</v>
      </c>
      <c r="I101" s="95" t="s">
        <v>60</v>
      </c>
      <c r="J101" s="97">
        <v>437801</v>
      </c>
      <c r="K101" s="97">
        <v>437801</v>
      </c>
      <c r="L101" s="126">
        <f t="shared" si="2"/>
        <v>100</v>
      </c>
    </row>
    <row r="102" spans="1:12" ht="37.5">
      <c r="A102" s="30">
        <v>5</v>
      </c>
      <c r="B102" s="98">
        <v>2</v>
      </c>
      <c r="C102" s="99">
        <v>2</v>
      </c>
      <c r="D102" s="99">
        <v>2</v>
      </c>
      <c r="E102" s="30">
        <v>0</v>
      </c>
      <c r="F102" s="99">
        <v>0</v>
      </c>
      <c r="G102" s="100">
        <v>0</v>
      </c>
      <c r="H102" s="101">
        <v>151</v>
      </c>
      <c r="I102" s="102" t="s">
        <v>176</v>
      </c>
      <c r="J102" s="177">
        <f>J103+J104+J108+J110+J111+J113+J114+J115+J116+J117+J118+J119+J120+J121+J122+J123+J124+J125+J105+J107+J109+J112</f>
        <v>43529.51</v>
      </c>
      <c r="K102" s="177">
        <f>K103+K104+K108+K110+K111+K113+K114+K115+K116+K117+K118+K119+K120+K121+K122+K123+K124+K125+K105+K107+K109+K112</f>
        <v>40874.87000000001</v>
      </c>
      <c r="L102" s="26">
        <f t="shared" si="2"/>
        <v>93.9</v>
      </c>
    </row>
    <row r="103" spans="1:12" ht="93.75">
      <c r="A103" s="30">
        <v>5</v>
      </c>
      <c r="B103" s="98">
        <v>2</v>
      </c>
      <c r="C103" s="99">
        <v>2</v>
      </c>
      <c r="D103" s="99">
        <v>2</v>
      </c>
      <c r="E103" s="30">
        <v>42</v>
      </c>
      <c r="F103" s="99">
        <v>4</v>
      </c>
      <c r="G103" s="100">
        <v>7302</v>
      </c>
      <c r="H103" s="101">
        <v>151</v>
      </c>
      <c r="I103" s="153" t="s">
        <v>164</v>
      </c>
      <c r="J103" s="154">
        <v>616.1</v>
      </c>
      <c r="K103" s="154">
        <v>616.1</v>
      </c>
      <c r="L103" s="119">
        <f t="shared" si="2"/>
        <v>100</v>
      </c>
    </row>
    <row r="104" spans="1:12" ht="62.25" customHeight="1">
      <c r="A104" s="30">
        <v>5</v>
      </c>
      <c r="B104" s="98">
        <v>2</v>
      </c>
      <c r="C104" s="99">
        <v>2</v>
      </c>
      <c r="D104" s="99">
        <v>2</v>
      </c>
      <c r="E104" s="30">
        <v>8</v>
      </c>
      <c r="F104" s="99">
        <v>4</v>
      </c>
      <c r="G104" s="100">
        <v>9000</v>
      </c>
      <c r="H104" s="101">
        <v>151</v>
      </c>
      <c r="I104" s="153" t="s">
        <v>154</v>
      </c>
      <c r="J104" s="154">
        <v>11697.11</v>
      </c>
      <c r="K104" s="154">
        <v>11679.07</v>
      </c>
      <c r="L104" s="119">
        <f t="shared" si="2"/>
        <v>99.85</v>
      </c>
    </row>
    <row r="105" spans="1:12" ht="62.25" customHeight="1">
      <c r="A105" s="30">
        <v>5</v>
      </c>
      <c r="B105" s="98">
        <v>2</v>
      </c>
      <c r="C105" s="99">
        <v>2</v>
      </c>
      <c r="D105" s="99">
        <v>2</v>
      </c>
      <c r="E105" s="30">
        <v>9</v>
      </c>
      <c r="F105" s="99">
        <v>4</v>
      </c>
      <c r="G105" s="100">
        <v>8000</v>
      </c>
      <c r="H105" s="101">
        <v>151</v>
      </c>
      <c r="I105" s="153" t="s">
        <v>175</v>
      </c>
      <c r="J105" s="154">
        <v>130</v>
      </c>
      <c r="K105" s="154">
        <v>130</v>
      </c>
      <c r="L105" s="119">
        <f t="shared" si="2"/>
        <v>100</v>
      </c>
    </row>
    <row r="106" spans="1:12" ht="37.5" customHeight="1">
      <c r="A106" s="30">
        <v>5</v>
      </c>
      <c r="B106" s="98">
        <v>2</v>
      </c>
      <c r="C106" s="99">
        <v>2</v>
      </c>
      <c r="D106" s="99">
        <v>2</v>
      </c>
      <c r="E106" s="30">
        <v>999</v>
      </c>
      <c r="F106" s="99">
        <v>4</v>
      </c>
      <c r="G106" s="100">
        <v>0</v>
      </c>
      <c r="H106" s="101">
        <v>151</v>
      </c>
      <c r="I106" s="178" t="s">
        <v>103</v>
      </c>
      <c r="J106" s="179">
        <f>J107+J108+J109+J110+J111+J112+J113+J114+J115+J116+J117+J118+J119+J120+J121+J122+J123+J124+J125</f>
        <v>31086.3</v>
      </c>
      <c r="K106" s="179">
        <f>K107+K108+K109+K110+K111+K112+K113+K114+K115+K116+K117+K118+K119+K120+K121+K122+K123+K124+K125</f>
        <v>28449.699999999997</v>
      </c>
      <c r="L106" s="136">
        <f t="shared" si="2"/>
        <v>91.52</v>
      </c>
    </row>
    <row r="107" spans="1:12" ht="80.25" customHeight="1">
      <c r="A107" s="30">
        <v>5</v>
      </c>
      <c r="B107" s="98">
        <v>2</v>
      </c>
      <c r="C107" s="99">
        <v>2</v>
      </c>
      <c r="D107" s="99">
        <v>2</v>
      </c>
      <c r="E107" s="30">
        <v>999</v>
      </c>
      <c r="F107" s="99">
        <v>4</v>
      </c>
      <c r="G107" s="100">
        <v>6101</v>
      </c>
      <c r="H107" s="101">
        <v>151</v>
      </c>
      <c r="I107" s="153" t="s">
        <v>172</v>
      </c>
      <c r="J107" s="154">
        <v>61</v>
      </c>
      <c r="K107" s="154">
        <v>61</v>
      </c>
      <c r="L107" s="119">
        <f t="shared" si="2"/>
        <v>100</v>
      </c>
    </row>
    <row r="108" spans="1:12" ht="98.25" customHeight="1">
      <c r="A108" s="78">
        <v>5</v>
      </c>
      <c r="B108" s="107">
        <v>2</v>
      </c>
      <c r="C108" s="108">
        <v>2</v>
      </c>
      <c r="D108" s="108">
        <v>2</v>
      </c>
      <c r="E108" s="109">
        <v>999</v>
      </c>
      <c r="F108" s="108">
        <v>4</v>
      </c>
      <c r="G108" s="110">
        <v>6201</v>
      </c>
      <c r="H108" s="78">
        <v>151</v>
      </c>
      <c r="I108" s="98" t="s">
        <v>118</v>
      </c>
      <c r="J108" s="147">
        <v>4972.8</v>
      </c>
      <c r="K108" s="147">
        <v>4972.8</v>
      </c>
      <c r="L108" s="119">
        <f t="shared" si="2"/>
        <v>100</v>
      </c>
    </row>
    <row r="109" spans="1:12" ht="84" customHeight="1">
      <c r="A109" s="78">
        <v>5</v>
      </c>
      <c r="B109" s="107">
        <v>2</v>
      </c>
      <c r="C109" s="108">
        <v>2</v>
      </c>
      <c r="D109" s="108">
        <v>2</v>
      </c>
      <c r="E109" s="109">
        <v>999</v>
      </c>
      <c r="F109" s="108">
        <v>4</v>
      </c>
      <c r="G109" s="110">
        <v>6401</v>
      </c>
      <c r="H109" s="78">
        <v>151</v>
      </c>
      <c r="I109" s="98" t="s">
        <v>173</v>
      </c>
      <c r="J109" s="147">
        <v>41.9</v>
      </c>
      <c r="K109" s="147">
        <v>41.9</v>
      </c>
      <c r="L109" s="119">
        <f t="shared" si="2"/>
        <v>100</v>
      </c>
    </row>
    <row r="110" spans="1:12" ht="82.5" customHeight="1">
      <c r="A110" s="78">
        <v>5</v>
      </c>
      <c r="B110" s="107">
        <v>2</v>
      </c>
      <c r="C110" s="108">
        <v>2</v>
      </c>
      <c r="D110" s="108">
        <v>2</v>
      </c>
      <c r="E110" s="109">
        <v>999</v>
      </c>
      <c r="F110" s="108">
        <v>4</v>
      </c>
      <c r="G110" s="110">
        <v>6602</v>
      </c>
      <c r="H110" s="78">
        <v>151</v>
      </c>
      <c r="I110" s="98" t="s">
        <v>117</v>
      </c>
      <c r="J110" s="147">
        <v>76.9</v>
      </c>
      <c r="K110" s="147">
        <v>76.9</v>
      </c>
      <c r="L110" s="119">
        <f t="shared" si="2"/>
        <v>100</v>
      </c>
    </row>
    <row r="111" spans="1:12" ht="79.5" customHeight="1">
      <c r="A111" s="78">
        <v>5</v>
      </c>
      <c r="B111" s="107">
        <v>2</v>
      </c>
      <c r="C111" s="108">
        <v>2</v>
      </c>
      <c r="D111" s="108">
        <v>2</v>
      </c>
      <c r="E111" s="109">
        <v>999</v>
      </c>
      <c r="F111" s="108">
        <v>4</v>
      </c>
      <c r="G111" s="110">
        <v>6701</v>
      </c>
      <c r="H111" s="78">
        <v>151</v>
      </c>
      <c r="I111" s="98" t="s">
        <v>109</v>
      </c>
      <c r="J111" s="147"/>
      <c r="K111" s="147"/>
      <c r="L111" s="119"/>
    </row>
    <row r="112" spans="1:12" ht="134.25" customHeight="1">
      <c r="A112" s="78">
        <v>5</v>
      </c>
      <c r="B112" s="107">
        <v>2</v>
      </c>
      <c r="C112" s="108">
        <v>2</v>
      </c>
      <c r="D112" s="108">
        <v>2</v>
      </c>
      <c r="E112" s="109">
        <v>999</v>
      </c>
      <c r="F112" s="108">
        <v>4</v>
      </c>
      <c r="G112" s="110">
        <v>8901</v>
      </c>
      <c r="H112" s="78">
        <v>151</v>
      </c>
      <c r="I112" s="98" t="s">
        <v>174</v>
      </c>
      <c r="J112" s="147">
        <v>1600</v>
      </c>
      <c r="K112" s="147">
        <v>1553.33</v>
      </c>
      <c r="L112" s="119">
        <f t="shared" si="2"/>
        <v>97.08</v>
      </c>
    </row>
    <row r="113" spans="1:12" ht="79.5" customHeight="1">
      <c r="A113" s="78">
        <v>5</v>
      </c>
      <c r="B113" s="107">
        <v>2</v>
      </c>
      <c r="C113" s="108">
        <v>2</v>
      </c>
      <c r="D113" s="108">
        <v>2</v>
      </c>
      <c r="E113" s="109">
        <v>999</v>
      </c>
      <c r="F113" s="108">
        <v>4</v>
      </c>
      <c r="G113" s="110">
        <v>1903</v>
      </c>
      <c r="H113" s="78">
        <v>151</v>
      </c>
      <c r="I113" s="98" t="s">
        <v>131</v>
      </c>
      <c r="J113" s="147">
        <v>31.5</v>
      </c>
      <c r="K113" s="147">
        <v>31.5</v>
      </c>
      <c r="L113" s="119">
        <f t="shared" si="2"/>
        <v>100</v>
      </c>
    </row>
    <row r="114" spans="1:12" ht="111.75" customHeight="1">
      <c r="A114" s="78">
        <v>5</v>
      </c>
      <c r="B114" s="107">
        <v>2</v>
      </c>
      <c r="C114" s="108">
        <v>2</v>
      </c>
      <c r="D114" s="108">
        <v>2</v>
      </c>
      <c r="E114" s="109">
        <v>999</v>
      </c>
      <c r="F114" s="108">
        <v>4</v>
      </c>
      <c r="G114" s="110">
        <v>1904</v>
      </c>
      <c r="H114" s="78">
        <v>151</v>
      </c>
      <c r="I114" s="98" t="s">
        <v>132</v>
      </c>
      <c r="J114" s="147">
        <v>229</v>
      </c>
      <c r="K114" s="147">
        <v>203.63</v>
      </c>
      <c r="L114" s="119">
        <f t="shared" si="2"/>
        <v>88.92</v>
      </c>
    </row>
    <row r="115" spans="1:12" ht="79.5" customHeight="1">
      <c r="A115" s="78">
        <v>5</v>
      </c>
      <c r="B115" s="107">
        <v>2</v>
      </c>
      <c r="C115" s="108">
        <v>2</v>
      </c>
      <c r="D115" s="108">
        <v>2</v>
      </c>
      <c r="E115" s="109">
        <v>999</v>
      </c>
      <c r="F115" s="108">
        <v>4</v>
      </c>
      <c r="G115" s="110">
        <v>2201</v>
      </c>
      <c r="H115" s="78">
        <v>151</v>
      </c>
      <c r="I115" s="98" t="s">
        <v>166</v>
      </c>
      <c r="J115" s="147">
        <v>1200.3</v>
      </c>
      <c r="K115" s="147">
        <v>1200.3</v>
      </c>
      <c r="L115" s="119">
        <f t="shared" si="2"/>
        <v>100</v>
      </c>
    </row>
    <row r="116" spans="1:12" ht="111" customHeight="1">
      <c r="A116" s="78">
        <v>5</v>
      </c>
      <c r="B116" s="107">
        <v>2</v>
      </c>
      <c r="C116" s="108">
        <v>2</v>
      </c>
      <c r="D116" s="108">
        <v>2</v>
      </c>
      <c r="E116" s="109">
        <v>999</v>
      </c>
      <c r="F116" s="108">
        <v>4</v>
      </c>
      <c r="G116" s="110">
        <v>2901</v>
      </c>
      <c r="H116" s="78">
        <v>151</v>
      </c>
      <c r="I116" s="98" t="s">
        <v>151</v>
      </c>
      <c r="J116" s="147">
        <v>2142.6</v>
      </c>
      <c r="K116" s="147">
        <v>1387.95</v>
      </c>
      <c r="L116" s="119">
        <f t="shared" si="2"/>
        <v>64.78</v>
      </c>
    </row>
    <row r="117" spans="1:12" ht="111.75" customHeight="1">
      <c r="A117" s="78">
        <v>5</v>
      </c>
      <c r="B117" s="107">
        <v>2</v>
      </c>
      <c r="C117" s="108">
        <v>2</v>
      </c>
      <c r="D117" s="108">
        <v>2</v>
      </c>
      <c r="E117" s="109">
        <v>999</v>
      </c>
      <c r="F117" s="108">
        <v>4</v>
      </c>
      <c r="G117" s="110">
        <v>2902</v>
      </c>
      <c r="H117" s="78">
        <v>151</v>
      </c>
      <c r="I117" s="98" t="s">
        <v>152</v>
      </c>
      <c r="J117" s="147">
        <v>75</v>
      </c>
      <c r="K117" s="147">
        <v>75</v>
      </c>
      <c r="L117" s="119">
        <f t="shared" si="2"/>
        <v>100</v>
      </c>
    </row>
    <row r="118" spans="1:12" ht="174" customHeight="1">
      <c r="A118" s="78">
        <v>5</v>
      </c>
      <c r="B118" s="107">
        <v>2</v>
      </c>
      <c r="C118" s="108">
        <v>2</v>
      </c>
      <c r="D118" s="108">
        <v>2</v>
      </c>
      <c r="E118" s="109">
        <v>999</v>
      </c>
      <c r="F118" s="108">
        <v>4</v>
      </c>
      <c r="G118" s="110">
        <v>2903</v>
      </c>
      <c r="H118" s="78">
        <v>151</v>
      </c>
      <c r="I118" s="98" t="s">
        <v>153</v>
      </c>
      <c r="J118" s="147">
        <v>328</v>
      </c>
      <c r="K118" s="147">
        <v>297.71</v>
      </c>
      <c r="L118" s="119">
        <f t="shared" si="2"/>
        <v>90.77</v>
      </c>
    </row>
    <row r="119" spans="1:12" ht="81.75" customHeight="1">
      <c r="A119" s="78">
        <v>5</v>
      </c>
      <c r="B119" s="107">
        <v>2</v>
      </c>
      <c r="C119" s="108">
        <v>2</v>
      </c>
      <c r="D119" s="108">
        <v>2</v>
      </c>
      <c r="E119" s="109">
        <v>999</v>
      </c>
      <c r="F119" s="108">
        <v>4</v>
      </c>
      <c r="G119" s="110">
        <v>3801</v>
      </c>
      <c r="H119" s="78">
        <v>151</v>
      </c>
      <c r="I119" s="98" t="s">
        <v>167</v>
      </c>
      <c r="J119" s="147">
        <v>360</v>
      </c>
      <c r="K119" s="147">
        <v>232.8</v>
      </c>
      <c r="L119" s="119">
        <f t="shared" si="2"/>
        <v>64.67</v>
      </c>
    </row>
    <row r="120" spans="1:12" ht="84" customHeight="1">
      <c r="A120" s="78">
        <v>5</v>
      </c>
      <c r="B120" s="107">
        <v>2</v>
      </c>
      <c r="C120" s="108">
        <v>2</v>
      </c>
      <c r="D120" s="108">
        <v>2</v>
      </c>
      <c r="E120" s="109">
        <v>999</v>
      </c>
      <c r="F120" s="108">
        <v>4</v>
      </c>
      <c r="G120" s="110">
        <v>3901</v>
      </c>
      <c r="H120" s="78">
        <v>151</v>
      </c>
      <c r="I120" s="98" t="s">
        <v>134</v>
      </c>
      <c r="J120" s="147">
        <v>13.9</v>
      </c>
      <c r="K120" s="147">
        <v>13.9</v>
      </c>
      <c r="L120" s="119">
        <f t="shared" si="2"/>
        <v>100</v>
      </c>
    </row>
    <row r="121" spans="1:12" ht="52.5" customHeight="1">
      <c r="A121" s="78">
        <v>5</v>
      </c>
      <c r="B121" s="107">
        <v>2</v>
      </c>
      <c r="C121" s="108">
        <v>2</v>
      </c>
      <c r="D121" s="108">
        <v>2</v>
      </c>
      <c r="E121" s="109">
        <v>999</v>
      </c>
      <c r="F121" s="108">
        <v>4</v>
      </c>
      <c r="G121" s="110">
        <v>6901</v>
      </c>
      <c r="H121" s="78">
        <v>151</v>
      </c>
      <c r="I121" s="98" t="s">
        <v>150</v>
      </c>
      <c r="J121" s="147">
        <v>3833</v>
      </c>
      <c r="K121" s="147">
        <v>3833</v>
      </c>
      <c r="L121" s="119">
        <f t="shared" si="2"/>
        <v>100</v>
      </c>
    </row>
    <row r="122" spans="1:12" ht="83.25" customHeight="1">
      <c r="A122" s="78">
        <v>5</v>
      </c>
      <c r="B122" s="107">
        <v>2</v>
      </c>
      <c r="C122" s="108">
        <v>2</v>
      </c>
      <c r="D122" s="108">
        <v>2</v>
      </c>
      <c r="E122" s="109">
        <v>999</v>
      </c>
      <c r="F122" s="108">
        <v>4</v>
      </c>
      <c r="G122" s="110">
        <v>7001</v>
      </c>
      <c r="H122" s="78">
        <v>151</v>
      </c>
      <c r="I122" s="98" t="s">
        <v>110</v>
      </c>
      <c r="J122" s="147">
        <v>3435.6</v>
      </c>
      <c r="K122" s="147">
        <v>3435.58</v>
      </c>
      <c r="L122" s="119">
        <f t="shared" si="2"/>
        <v>100</v>
      </c>
    </row>
    <row r="123" spans="1:12" ht="63.75" customHeight="1">
      <c r="A123" s="78">
        <v>5</v>
      </c>
      <c r="B123" s="107">
        <v>2</v>
      </c>
      <c r="C123" s="108">
        <v>2</v>
      </c>
      <c r="D123" s="108">
        <v>2</v>
      </c>
      <c r="E123" s="109">
        <v>999</v>
      </c>
      <c r="F123" s="108">
        <v>4</v>
      </c>
      <c r="G123" s="110">
        <v>7701</v>
      </c>
      <c r="H123" s="78">
        <v>151</v>
      </c>
      <c r="I123" s="98" t="s">
        <v>155</v>
      </c>
      <c r="J123" s="147">
        <v>7400</v>
      </c>
      <c r="K123" s="147">
        <v>7400</v>
      </c>
      <c r="L123" s="119">
        <f t="shared" si="2"/>
        <v>100</v>
      </c>
    </row>
    <row r="124" spans="1:12" ht="99" customHeight="1">
      <c r="A124" s="78">
        <v>5</v>
      </c>
      <c r="B124" s="107">
        <v>2</v>
      </c>
      <c r="C124" s="108">
        <v>2</v>
      </c>
      <c r="D124" s="108">
        <v>2</v>
      </c>
      <c r="E124" s="109">
        <v>999</v>
      </c>
      <c r="F124" s="108">
        <v>4</v>
      </c>
      <c r="G124" s="110">
        <v>7101</v>
      </c>
      <c r="H124" s="78">
        <v>151</v>
      </c>
      <c r="I124" s="98" t="s">
        <v>111</v>
      </c>
      <c r="J124" s="147">
        <v>5212</v>
      </c>
      <c r="K124" s="147">
        <v>3607.97</v>
      </c>
      <c r="L124" s="119">
        <f t="shared" si="2"/>
        <v>69.22</v>
      </c>
    </row>
    <row r="125" spans="1:12" ht="116.25" customHeight="1">
      <c r="A125" s="170">
        <v>5</v>
      </c>
      <c r="B125" s="171">
        <v>2</v>
      </c>
      <c r="C125" s="172">
        <v>2</v>
      </c>
      <c r="D125" s="172">
        <v>2</v>
      </c>
      <c r="E125" s="173">
        <v>999</v>
      </c>
      <c r="F125" s="172">
        <v>4</v>
      </c>
      <c r="G125" s="174">
        <v>8501</v>
      </c>
      <c r="H125" s="170">
        <v>151</v>
      </c>
      <c r="I125" s="63" t="s">
        <v>165</v>
      </c>
      <c r="J125" s="149">
        <v>72.8</v>
      </c>
      <c r="K125" s="149">
        <v>24.43</v>
      </c>
      <c r="L125" s="119">
        <f t="shared" si="2"/>
        <v>33.56</v>
      </c>
    </row>
    <row r="126" spans="1:12" ht="46.5" customHeight="1">
      <c r="A126" s="111">
        <v>5</v>
      </c>
      <c r="B126" s="112">
        <v>2</v>
      </c>
      <c r="C126" s="113">
        <v>2</v>
      </c>
      <c r="D126" s="113">
        <v>3</v>
      </c>
      <c r="E126" s="111">
        <v>0</v>
      </c>
      <c r="F126" s="113">
        <v>0</v>
      </c>
      <c r="G126" s="114">
        <v>0</v>
      </c>
      <c r="H126" s="115">
        <v>151</v>
      </c>
      <c r="I126" s="116" t="s">
        <v>61</v>
      </c>
      <c r="J126" s="148">
        <f>J127+J129+J131+J132+J135+J138+J187+J189+J192+J128+J130</f>
        <v>456929.5099999999</v>
      </c>
      <c r="K126" s="148">
        <f>K127+K129+K131+K132+K135+K138+K187+K189+K192+K128+K130</f>
        <v>451869.86</v>
      </c>
      <c r="L126" s="26">
        <f t="shared" si="2"/>
        <v>98.89</v>
      </c>
    </row>
    <row r="127" spans="1:12" ht="56.25">
      <c r="A127" s="79">
        <v>5</v>
      </c>
      <c r="B127" s="80">
        <v>2</v>
      </c>
      <c r="C127" s="81">
        <v>2</v>
      </c>
      <c r="D127" s="81">
        <v>3</v>
      </c>
      <c r="E127" s="82">
        <v>1</v>
      </c>
      <c r="F127" s="81">
        <v>4</v>
      </c>
      <c r="G127" s="83">
        <v>0</v>
      </c>
      <c r="H127" s="84">
        <v>151</v>
      </c>
      <c r="I127" s="80" t="s">
        <v>71</v>
      </c>
      <c r="J127" s="96">
        <v>65033.58</v>
      </c>
      <c r="K127" s="96">
        <v>64869.05</v>
      </c>
      <c r="L127" s="119">
        <f t="shared" si="2"/>
        <v>99.75</v>
      </c>
    </row>
    <row r="128" spans="1:12" ht="56.25">
      <c r="A128" s="79">
        <v>5</v>
      </c>
      <c r="B128" s="80">
        <v>2</v>
      </c>
      <c r="C128" s="81">
        <v>2</v>
      </c>
      <c r="D128" s="81">
        <v>3</v>
      </c>
      <c r="E128" s="82">
        <v>2</v>
      </c>
      <c r="F128" s="81">
        <v>4</v>
      </c>
      <c r="G128" s="83">
        <v>0</v>
      </c>
      <c r="H128" s="84">
        <v>151</v>
      </c>
      <c r="I128" s="80" t="s">
        <v>157</v>
      </c>
      <c r="J128" s="96">
        <v>135.56</v>
      </c>
      <c r="K128" s="96">
        <v>135.56</v>
      </c>
      <c r="L128" s="119">
        <f t="shared" si="2"/>
        <v>100</v>
      </c>
    </row>
    <row r="129" spans="1:12" ht="60.75" customHeight="1">
      <c r="A129" s="79">
        <v>5</v>
      </c>
      <c r="B129" s="80">
        <v>2</v>
      </c>
      <c r="C129" s="81">
        <v>2</v>
      </c>
      <c r="D129" s="81">
        <v>3</v>
      </c>
      <c r="E129" s="82">
        <v>4</v>
      </c>
      <c r="F129" s="81">
        <v>4</v>
      </c>
      <c r="G129" s="83">
        <v>0</v>
      </c>
      <c r="H129" s="84">
        <v>151</v>
      </c>
      <c r="I129" s="80" t="s">
        <v>102</v>
      </c>
      <c r="J129" s="96">
        <v>1829.64</v>
      </c>
      <c r="K129" s="96">
        <v>1829.64</v>
      </c>
      <c r="L129" s="119">
        <f t="shared" si="2"/>
        <v>100</v>
      </c>
    </row>
    <row r="130" spans="1:12" ht="80.25" customHeight="1">
      <c r="A130" s="79">
        <v>5</v>
      </c>
      <c r="B130" s="80">
        <v>2</v>
      </c>
      <c r="C130" s="81">
        <v>2</v>
      </c>
      <c r="D130" s="81">
        <v>3</v>
      </c>
      <c r="E130" s="82">
        <v>12</v>
      </c>
      <c r="F130" s="81">
        <v>4</v>
      </c>
      <c r="G130" s="83">
        <v>0</v>
      </c>
      <c r="H130" s="84">
        <v>151</v>
      </c>
      <c r="I130" s="80" t="s">
        <v>114</v>
      </c>
      <c r="J130" s="96">
        <v>22.6</v>
      </c>
      <c r="K130" s="96">
        <v>6</v>
      </c>
      <c r="L130" s="119">
        <f t="shared" si="2"/>
        <v>26.55</v>
      </c>
    </row>
    <row r="131" spans="1:12" ht="120.75" customHeight="1">
      <c r="A131" s="79">
        <v>5</v>
      </c>
      <c r="B131" s="80">
        <v>2</v>
      </c>
      <c r="C131" s="81">
        <v>2</v>
      </c>
      <c r="D131" s="81">
        <v>3</v>
      </c>
      <c r="E131" s="82">
        <v>13</v>
      </c>
      <c r="F131" s="81">
        <v>4</v>
      </c>
      <c r="G131" s="83">
        <v>0</v>
      </c>
      <c r="H131" s="84">
        <v>151</v>
      </c>
      <c r="I131" s="80" t="s">
        <v>156</v>
      </c>
      <c r="J131" s="96">
        <v>1319.22</v>
      </c>
      <c r="K131" s="96">
        <v>1319.22</v>
      </c>
      <c r="L131" s="119">
        <f t="shared" si="2"/>
        <v>100</v>
      </c>
    </row>
    <row r="132" spans="1:12" ht="56.25">
      <c r="A132" s="30">
        <v>5</v>
      </c>
      <c r="B132" s="31">
        <v>2</v>
      </c>
      <c r="C132" s="32">
        <v>2</v>
      </c>
      <c r="D132" s="32">
        <v>3</v>
      </c>
      <c r="E132" s="33">
        <v>21</v>
      </c>
      <c r="F132" s="32">
        <v>4</v>
      </c>
      <c r="G132" s="34">
        <v>0</v>
      </c>
      <c r="H132" s="35">
        <v>151</v>
      </c>
      <c r="I132" s="36" t="s">
        <v>116</v>
      </c>
      <c r="J132" s="138">
        <f>J133+J134</f>
        <v>5674.8</v>
      </c>
      <c r="K132" s="138">
        <f>K133+K134</f>
        <v>5674.8</v>
      </c>
      <c r="L132" s="26">
        <f t="shared" si="2"/>
        <v>100</v>
      </c>
    </row>
    <row r="133" spans="1:12" ht="37.5">
      <c r="A133" s="30">
        <v>5</v>
      </c>
      <c r="B133" s="31">
        <v>2</v>
      </c>
      <c r="C133" s="32">
        <v>2</v>
      </c>
      <c r="D133" s="32">
        <v>3</v>
      </c>
      <c r="E133" s="33">
        <v>21</v>
      </c>
      <c r="F133" s="32">
        <v>4</v>
      </c>
      <c r="G133" s="34">
        <v>8000</v>
      </c>
      <c r="H133" s="35">
        <v>151</v>
      </c>
      <c r="I133" s="152" t="s">
        <v>130</v>
      </c>
      <c r="J133" s="151">
        <v>5320.1</v>
      </c>
      <c r="K133" s="151">
        <v>5320.1</v>
      </c>
      <c r="L133" s="126">
        <f t="shared" si="2"/>
        <v>100</v>
      </c>
    </row>
    <row r="134" spans="1:12" ht="37.5">
      <c r="A134" s="30">
        <v>5</v>
      </c>
      <c r="B134" s="31">
        <v>2</v>
      </c>
      <c r="C134" s="32">
        <v>2</v>
      </c>
      <c r="D134" s="32">
        <v>3</v>
      </c>
      <c r="E134" s="33">
        <v>21</v>
      </c>
      <c r="F134" s="32">
        <v>4</v>
      </c>
      <c r="G134" s="34">
        <v>9000</v>
      </c>
      <c r="H134" s="35">
        <v>151</v>
      </c>
      <c r="I134" s="152" t="s">
        <v>123</v>
      </c>
      <c r="J134" s="151">
        <v>354.7</v>
      </c>
      <c r="K134" s="151">
        <v>354.7</v>
      </c>
      <c r="L134" s="126">
        <f t="shared" si="2"/>
        <v>100</v>
      </c>
    </row>
    <row r="135" spans="1:12" ht="59.25" customHeight="1">
      <c r="A135" s="30">
        <v>5</v>
      </c>
      <c r="B135" s="31">
        <v>2</v>
      </c>
      <c r="C135" s="32">
        <v>2</v>
      </c>
      <c r="D135" s="32">
        <v>3</v>
      </c>
      <c r="E135" s="33">
        <v>22</v>
      </c>
      <c r="F135" s="32">
        <v>4</v>
      </c>
      <c r="G135" s="34">
        <v>0</v>
      </c>
      <c r="H135" s="35">
        <v>151</v>
      </c>
      <c r="I135" s="36" t="s">
        <v>72</v>
      </c>
      <c r="J135" s="138">
        <f>J136+J137</f>
        <v>29540.800000000003</v>
      </c>
      <c r="K135" s="138">
        <f>K136+K137</f>
        <v>25783.800000000003</v>
      </c>
      <c r="L135" s="26">
        <f t="shared" si="2"/>
        <v>87.28</v>
      </c>
    </row>
    <row r="136" spans="1:12" ht="41.25" customHeight="1">
      <c r="A136" s="30">
        <v>5</v>
      </c>
      <c r="B136" s="31">
        <v>2</v>
      </c>
      <c r="C136" s="32">
        <v>2</v>
      </c>
      <c r="D136" s="32">
        <v>3</v>
      </c>
      <c r="E136" s="33">
        <v>22</v>
      </c>
      <c r="F136" s="32">
        <v>4</v>
      </c>
      <c r="G136" s="34">
        <v>6001</v>
      </c>
      <c r="H136" s="35">
        <v>151</v>
      </c>
      <c r="I136" s="183" t="s">
        <v>113</v>
      </c>
      <c r="J136" s="44">
        <v>29231.4</v>
      </c>
      <c r="K136" s="44">
        <v>25508.4</v>
      </c>
      <c r="L136" s="126">
        <f t="shared" si="2"/>
        <v>87.26</v>
      </c>
    </row>
    <row r="137" spans="1:12" ht="39" customHeight="1">
      <c r="A137" s="30">
        <v>5</v>
      </c>
      <c r="B137" s="31">
        <v>2</v>
      </c>
      <c r="C137" s="32">
        <v>2</v>
      </c>
      <c r="D137" s="32">
        <v>3</v>
      </c>
      <c r="E137" s="33">
        <v>22</v>
      </c>
      <c r="F137" s="32">
        <v>4</v>
      </c>
      <c r="G137" s="34">
        <v>6002</v>
      </c>
      <c r="H137" s="35">
        <v>151</v>
      </c>
      <c r="I137" s="184"/>
      <c r="J137" s="44">
        <v>309.4</v>
      </c>
      <c r="K137" s="44">
        <v>275.4</v>
      </c>
      <c r="L137" s="126">
        <f t="shared" si="2"/>
        <v>89.01</v>
      </c>
    </row>
    <row r="138" spans="1:12" ht="56.25">
      <c r="A138" s="30">
        <v>5</v>
      </c>
      <c r="B138" s="31">
        <v>2</v>
      </c>
      <c r="C138" s="32">
        <v>2</v>
      </c>
      <c r="D138" s="32">
        <v>3</v>
      </c>
      <c r="E138" s="33">
        <v>24</v>
      </c>
      <c r="F138" s="32">
        <v>0</v>
      </c>
      <c r="G138" s="34">
        <v>0</v>
      </c>
      <c r="H138" s="35">
        <v>151</v>
      </c>
      <c r="I138" s="36" t="s">
        <v>62</v>
      </c>
      <c r="J138" s="46">
        <f>J139</f>
        <v>336643.3599999999</v>
      </c>
      <c r="K138" s="46">
        <f>K139</f>
        <v>335573.74</v>
      </c>
      <c r="L138" s="26">
        <f t="shared" si="2"/>
        <v>99.68</v>
      </c>
    </row>
    <row r="139" spans="1:12" ht="60" customHeight="1">
      <c r="A139" s="62">
        <v>5</v>
      </c>
      <c r="B139" s="63">
        <v>2</v>
      </c>
      <c r="C139" s="64">
        <v>2</v>
      </c>
      <c r="D139" s="64">
        <v>3</v>
      </c>
      <c r="E139" s="62">
        <v>24</v>
      </c>
      <c r="F139" s="64">
        <v>4</v>
      </c>
      <c r="G139" s="65">
        <v>0</v>
      </c>
      <c r="H139" s="66">
        <v>151</v>
      </c>
      <c r="I139" s="63" t="s">
        <v>63</v>
      </c>
      <c r="J139" s="149">
        <f>SUM(J140:J186)</f>
        <v>336643.3599999999</v>
      </c>
      <c r="K139" s="149">
        <f>SUM(K140:K186)</f>
        <v>335573.74</v>
      </c>
      <c r="L139" s="119">
        <f t="shared" si="2"/>
        <v>99.68</v>
      </c>
    </row>
    <row r="140" spans="1:12" ht="45.75" customHeight="1">
      <c r="A140" s="30">
        <v>5</v>
      </c>
      <c r="B140" s="31">
        <v>2</v>
      </c>
      <c r="C140" s="32">
        <v>2</v>
      </c>
      <c r="D140" s="32">
        <v>3</v>
      </c>
      <c r="E140" s="33">
        <v>24</v>
      </c>
      <c r="F140" s="32">
        <v>4</v>
      </c>
      <c r="G140" s="34">
        <v>201</v>
      </c>
      <c r="H140" s="35">
        <v>151</v>
      </c>
      <c r="I140" s="213" t="s">
        <v>86</v>
      </c>
      <c r="J140" s="150">
        <v>900.9</v>
      </c>
      <c r="K140" s="150">
        <v>900.9</v>
      </c>
      <c r="L140" s="126">
        <f t="shared" si="2"/>
        <v>100</v>
      </c>
    </row>
    <row r="141" spans="1:12" ht="61.5" customHeight="1">
      <c r="A141" s="30">
        <v>5</v>
      </c>
      <c r="B141" s="31">
        <v>2</v>
      </c>
      <c r="C141" s="32">
        <v>2</v>
      </c>
      <c r="D141" s="32">
        <v>3</v>
      </c>
      <c r="E141" s="33">
        <v>24</v>
      </c>
      <c r="F141" s="32">
        <v>4</v>
      </c>
      <c r="G141" s="34">
        <v>202</v>
      </c>
      <c r="H141" s="35">
        <v>151</v>
      </c>
      <c r="I141" s="214"/>
      <c r="J141" s="150">
        <v>9.25</v>
      </c>
      <c r="K141" s="150">
        <v>9.25</v>
      </c>
      <c r="L141" s="126">
        <f t="shared" si="2"/>
        <v>100</v>
      </c>
    </row>
    <row r="142" spans="1:12" ht="48.75" customHeight="1">
      <c r="A142" s="30">
        <v>5</v>
      </c>
      <c r="B142" s="31">
        <v>2</v>
      </c>
      <c r="C142" s="32">
        <v>2</v>
      </c>
      <c r="D142" s="32">
        <v>3</v>
      </c>
      <c r="E142" s="33">
        <v>24</v>
      </c>
      <c r="F142" s="32">
        <v>4</v>
      </c>
      <c r="G142" s="34">
        <v>203</v>
      </c>
      <c r="H142" s="35">
        <v>151</v>
      </c>
      <c r="I142" s="227"/>
      <c r="J142" s="151">
        <v>32.09</v>
      </c>
      <c r="K142" s="151">
        <v>32.09</v>
      </c>
      <c r="L142" s="126">
        <f t="shared" si="2"/>
        <v>100</v>
      </c>
    </row>
    <row r="143" spans="1:12" ht="43.5" customHeight="1">
      <c r="A143" s="30">
        <v>5</v>
      </c>
      <c r="B143" s="31">
        <v>2</v>
      </c>
      <c r="C143" s="32">
        <v>2</v>
      </c>
      <c r="D143" s="32">
        <v>3</v>
      </c>
      <c r="E143" s="33">
        <v>24</v>
      </c>
      <c r="F143" s="32">
        <v>4</v>
      </c>
      <c r="G143" s="34">
        <v>301</v>
      </c>
      <c r="H143" s="35">
        <v>151</v>
      </c>
      <c r="I143" s="213" t="s">
        <v>101</v>
      </c>
      <c r="J143" s="150"/>
      <c r="K143" s="150"/>
      <c r="L143" s="126"/>
    </row>
    <row r="144" spans="1:12" ht="51.75" customHeight="1">
      <c r="A144" s="30">
        <v>5</v>
      </c>
      <c r="B144" s="31">
        <v>2</v>
      </c>
      <c r="C144" s="32">
        <v>2</v>
      </c>
      <c r="D144" s="32">
        <v>3</v>
      </c>
      <c r="E144" s="33">
        <v>24</v>
      </c>
      <c r="F144" s="32">
        <v>4</v>
      </c>
      <c r="G144" s="34">
        <v>302</v>
      </c>
      <c r="H144" s="35">
        <v>151</v>
      </c>
      <c r="I144" s="215"/>
      <c r="J144" s="150"/>
      <c r="K144" s="150"/>
      <c r="L144" s="126"/>
    </row>
    <row r="145" spans="1:12" ht="82.5" customHeight="1">
      <c r="A145" s="30">
        <v>5</v>
      </c>
      <c r="B145" s="31">
        <v>2</v>
      </c>
      <c r="C145" s="32">
        <v>2</v>
      </c>
      <c r="D145" s="32">
        <v>3</v>
      </c>
      <c r="E145" s="33">
        <v>24</v>
      </c>
      <c r="F145" s="32">
        <v>4</v>
      </c>
      <c r="G145" s="34">
        <v>401</v>
      </c>
      <c r="H145" s="35">
        <v>151</v>
      </c>
      <c r="I145" s="213" t="s">
        <v>104</v>
      </c>
      <c r="J145" s="150">
        <v>75255.47</v>
      </c>
      <c r="K145" s="150">
        <v>74347.88</v>
      </c>
      <c r="L145" s="126">
        <f t="shared" si="2"/>
        <v>98.79</v>
      </c>
    </row>
    <row r="146" spans="1:12" ht="90.75" customHeight="1">
      <c r="A146" s="30">
        <v>5</v>
      </c>
      <c r="B146" s="31">
        <v>2</v>
      </c>
      <c r="C146" s="32">
        <v>2</v>
      </c>
      <c r="D146" s="32">
        <v>3</v>
      </c>
      <c r="E146" s="33">
        <v>24</v>
      </c>
      <c r="F146" s="32">
        <v>4</v>
      </c>
      <c r="G146" s="34">
        <v>402</v>
      </c>
      <c r="H146" s="35">
        <v>151</v>
      </c>
      <c r="I146" s="215"/>
      <c r="J146" s="150">
        <v>798.8</v>
      </c>
      <c r="K146" s="150">
        <v>776.9</v>
      </c>
      <c r="L146" s="126">
        <f t="shared" si="2"/>
        <v>97.26</v>
      </c>
    </row>
    <row r="147" spans="1:12" ht="36.75" customHeight="1">
      <c r="A147" s="30">
        <v>5</v>
      </c>
      <c r="B147" s="31">
        <v>2</v>
      </c>
      <c r="C147" s="32">
        <v>2</v>
      </c>
      <c r="D147" s="32">
        <v>3</v>
      </c>
      <c r="E147" s="33">
        <v>24</v>
      </c>
      <c r="F147" s="32">
        <v>4</v>
      </c>
      <c r="G147" s="34">
        <v>501</v>
      </c>
      <c r="H147" s="35">
        <v>151</v>
      </c>
      <c r="I147" s="213" t="s">
        <v>99</v>
      </c>
      <c r="J147" s="44">
        <v>26950.2</v>
      </c>
      <c r="K147" s="44">
        <v>26950.2</v>
      </c>
      <c r="L147" s="126">
        <f t="shared" si="2"/>
        <v>100</v>
      </c>
    </row>
    <row r="148" spans="1:12" ht="30.75" customHeight="1">
      <c r="A148" s="30">
        <v>5</v>
      </c>
      <c r="B148" s="31">
        <v>2</v>
      </c>
      <c r="C148" s="32">
        <v>2</v>
      </c>
      <c r="D148" s="32">
        <v>3</v>
      </c>
      <c r="E148" s="33">
        <v>24</v>
      </c>
      <c r="F148" s="32">
        <v>4</v>
      </c>
      <c r="G148" s="34">
        <v>502</v>
      </c>
      <c r="H148" s="35">
        <v>151</v>
      </c>
      <c r="I148" s="214"/>
      <c r="J148" s="44">
        <v>7009.3</v>
      </c>
      <c r="K148" s="44">
        <v>7009.3</v>
      </c>
      <c r="L148" s="126">
        <f t="shared" si="2"/>
        <v>100</v>
      </c>
    </row>
    <row r="149" spans="1:12" ht="33" customHeight="1">
      <c r="A149" s="30">
        <v>5</v>
      </c>
      <c r="B149" s="31">
        <v>2</v>
      </c>
      <c r="C149" s="32">
        <v>2</v>
      </c>
      <c r="D149" s="32">
        <v>3</v>
      </c>
      <c r="E149" s="33">
        <v>24</v>
      </c>
      <c r="F149" s="32">
        <v>4</v>
      </c>
      <c r="G149" s="34">
        <v>503</v>
      </c>
      <c r="H149" s="35">
        <v>151</v>
      </c>
      <c r="I149" s="214"/>
      <c r="J149" s="44">
        <v>345.4</v>
      </c>
      <c r="K149" s="44">
        <v>343.5</v>
      </c>
      <c r="L149" s="126">
        <f t="shared" si="2"/>
        <v>99.45</v>
      </c>
    </row>
    <row r="150" spans="1:12" ht="40.5" customHeight="1">
      <c r="A150" s="30">
        <v>5</v>
      </c>
      <c r="B150" s="31">
        <v>2</v>
      </c>
      <c r="C150" s="32">
        <v>2</v>
      </c>
      <c r="D150" s="32">
        <v>3</v>
      </c>
      <c r="E150" s="33">
        <v>24</v>
      </c>
      <c r="F150" s="32">
        <v>4</v>
      </c>
      <c r="G150" s="34">
        <v>504</v>
      </c>
      <c r="H150" s="35">
        <v>151</v>
      </c>
      <c r="I150" s="215"/>
      <c r="J150" s="44">
        <v>103.2</v>
      </c>
      <c r="K150" s="44">
        <v>103.2</v>
      </c>
      <c r="L150" s="126">
        <f t="shared" si="2"/>
        <v>100</v>
      </c>
    </row>
    <row r="151" spans="1:12" ht="143.25" customHeight="1">
      <c r="A151" s="30">
        <v>5</v>
      </c>
      <c r="B151" s="31">
        <v>2</v>
      </c>
      <c r="C151" s="32">
        <v>2</v>
      </c>
      <c r="D151" s="32">
        <v>3</v>
      </c>
      <c r="E151" s="33">
        <v>24</v>
      </c>
      <c r="F151" s="32">
        <v>4</v>
      </c>
      <c r="G151" s="34">
        <v>601</v>
      </c>
      <c r="H151" s="35">
        <v>151</v>
      </c>
      <c r="I151" s="213" t="s">
        <v>87</v>
      </c>
      <c r="J151" s="44">
        <v>182.4</v>
      </c>
      <c r="K151" s="44">
        <v>182.4</v>
      </c>
      <c r="L151" s="126">
        <f t="shared" si="2"/>
        <v>100</v>
      </c>
    </row>
    <row r="152" spans="1:12" ht="142.5" customHeight="1">
      <c r="A152" s="30">
        <v>5</v>
      </c>
      <c r="B152" s="31">
        <v>2</v>
      </c>
      <c r="C152" s="32">
        <v>2</v>
      </c>
      <c r="D152" s="32">
        <v>3</v>
      </c>
      <c r="E152" s="33">
        <v>24</v>
      </c>
      <c r="F152" s="32">
        <v>4</v>
      </c>
      <c r="G152" s="34">
        <v>602</v>
      </c>
      <c r="H152" s="35">
        <v>151</v>
      </c>
      <c r="I152" s="215"/>
      <c r="J152" s="44">
        <v>1.9</v>
      </c>
      <c r="K152" s="44">
        <v>1.82</v>
      </c>
      <c r="L152" s="126">
        <f t="shared" si="2"/>
        <v>95.79</v>
      </c>
    </row>
    <row r="153" spans="1:12" ht="36.75" customHeight="1">
      <c r="A153" s="30">
        <v>5</v>
      </c>
      <c r="B153" s="31">
        <v>2</v>
      </c>
      <c r="C153" s="32">
        <v>2</v>
      </c>
      <c r="D153" s="32">
        <v>3</v>
      </c>
      <c r="E153" s="33">
        <v>24</v>
      </c>
      <c r="F153" s="32">
        <v>4</v>
      </c>
      <c r="G153" s="34">
        <v>701</v>
      </c>
      <c r="H153" s="35">
        <v>151</v>
      </c>
      <c r="I153" s="213" t="s">
        <v>124</v>
      </c>
      <c r="J153" s="44">
        <v>9.9</v>
      </c>
      <c r="K153" s="44">
        <v>9.9</v>
      </c>
      <c r="L153" s="126">
        <f t="shared" si="2"/>
        <v>100</v>
      </c>
    </row>
    <row r="154" spans="1:12" ht="34.5" customHeight="1">
      <c r="A154" s="30">
        <v>5</v>
      </c>
      <c r="B154" s="31">
        <v>2</v>
      </c>
      <c r="C154" s="32">
        <v>2</v>
      </c>
      <c r="D154" s="32">
        <v>3</v>
      </c>
      <c r="E154" s="33">
        <v>24</v>
      </c>
      <c r="F154" s="32">
        <v>4</v>
      </c>
      <c r="G154" s="34">
        <v>702</v>
      </c>
      <c r="H154" s="35">
        <v>151</v>
      </c>
      <c r="I154" s="214"/>
      <c r="J154" s="44">
        <v>4.47</v>
      </c>
      <c r="K154" s="44">
        <v>4.47</v>
      </c>
      <c r="L154" s="126">
        <f t="shared" si="2"/>
        <v>100</v>
      </c>
    </row>
    <row r="155" spans="1:12" ht="44.25" customHeight="1">
      <c r="A155" s="30">
        <v>5</v>
      </c>
      <c r="B155" s="31">
        <v>2</v>
      </c>
      <c r="C155" s="32">
        <v>2</v>
      </c>
      <c r="D155" s="32">
        <v>3</v>
      </c>
      <c r="E155" s="33">
        <v>24</v>
      </c>
      <c r="F155" s="32">
        <v>4</v>
      </c>
      <c r="G155" s="34">
        <v>703</v>
      </c>
      <c r="H155" s="35">
        <v>151</v>
      </c>
      <c r="I155" s="215"/>
      <c r="J155" s="44">
        <v>0.05</v>
      </c>
      <c r="K155" s="44">
        <v>0.05</v>
      </c>
      <c r="L155" s="126">
        <f t="shared" si="2"/>
        <v>100</v>
      </c>
    </row>
    <row r="156" spans="1:12" ht="40.5" customHeight="1">
      <c r="A156" s="30">
        <v>5</v>
      </c>
      <c r="B156" s="31">
        <v>2</v>
      </c>
      <c r="C156" s="32">
        <v>2</v>
      </c>
      <c r="D156" s="32">
        <v>3</v>
      </c>
      <c r="E156" s="33">
        <v>24</v>
      </c>
      <c r="F156" s="32">
        <v>4</v>
      </c>
      <c r="G156" s="34">
        <v>801</v>
      </c>
      <c r="H156" s="35">
        <v>151</v>
      </c>
      <c r="I156" s="213" t="s">
        <v>88</v>
      </c>
      <c r="J156" s="44">
        <v>561.15</v>
      </c>
      <c r="K156" s="44">
        <v>561.15</v>
      </c>
      <c r="L156" s="126">
        <f t="shared" si="2"/>
        <v>100</v>
      </c>
    </row>
    <row r="157" spans="1:12" ht="42" customHeight="1">
      <c r="A157" s="30">
        <v>5</v>
      </c>
      <c r="B157" s="31">
        <v>2</v>
      </c>
      <c r="C157" s="32">
        <v>2</v>
      </c>
      <c r="D157" s="32">
        <v>3</v>
      </c>
      <c r="E157" s="33">
        <v>24</v>
      </c>
      <c r="F157" s="32">
        <v>4</v>
      </c>
      <c r="G157" s="34">
        <v>802</v>
      </c>
      <c r="H157" s="35">
        <v>151</v>
      </c>
      <c r="I157" s="214"/>
      <c r="J157" s="44">
        <v>582.93</v>
      </c>
      <c r="K157" s="44">
        <v>576.2</v>
      </c>
      <c r="L157" s="126">
        <f t="shared" si="2"/>
        <v>98.85</v>
      </c>
    </row>
    <row r="158" spans="1:12" ht="42" customHeight="1">
      <c r="A158" s="30">
        <v>5</v>
      </c>
      <c r="B158" s="31">
        <v>2</v>
      </c>
      <c r="C158" s="32">
        <v>2</v>
      </c>
      <c r="D158" s="32">
        <v>3</v>
      </c>
      <c r="E158" s="33">
        <v>24</v>
      </c>
      <c r="F158" s="32">
        <v>4</v>
      </c>
      <c r="G158" s="34">
        <v>803</v>
      </c>
      <c r="H158" s="35">
        <v>151</v>
      </c>
      <c r="I158" s="214"/>
      <c r="J158" s="44">
        <v>20.76</v>
      </c>
      <c r="K158" s="44">
        <v>14.74</v>
      </c>
      <c r="L158" s="126">
        <f t="shared" si="2"/>
        <v>71</v>
      </c>
    </row>
    <row r="159" spans="1:12" ht="53.25" customHeight="1">
      <c r="A159" s="30">
        <v>5</v>
      </c>
      <c r="B159" s="31">
        <v>2</v>
      </c>
      <c r="C159" s="32">
        <v>2</v>
      </c>
      <c r="D159" s="32">
        <v>3</v>
      </c>
      <c r="E159" s="33">
        <v>24</v>
      </c>
      <c r="F159" s="32">
        <v>4</v>
      </c>
      <c r="G159" s="34">
        <v>804</v>
      </c>
      <c r="H159" s="35">
        <v>151</v>
      </c>
      <c r="I159" s="214"/>
      <c r="J159" s="44">
        <v>13</v>
      </c>
      <c r="K159" s="44">
        <v>12.6</v>
      </c>
      <c r="L159" s="126">
        <f t="shared" si="2"/>
        <v>96.92</v>
      </c>
    </row>
    <row r="160" spans="1:12" ht="40.5" customHeight="1">
      <c r="A160" s="30">
        <v>5</v>
      </c>
      <c r="B160" s="31">
        <v>2</v>
      </c>
      <c r="C160" s="32">
        <v>2</v>
      </c>
      <c r="D160" s="32">
        <v>3</v>
      </c>
      <c r="E160" s="33">
        <v>24</v>
      </c>
      <c r="F160" s="32">
        <v>4</v>
      </c>
      <c r="G160" s="34">
        <v>805</v>
      </c>
      <c r="H160" s="35">
        <v>151</v>
      </c>
      <c r="I160" s="215"/>
      <c r="J160" s="44">
        <v>4.9</v>
      </c>
      <c r="K160" s="44">
        <v>4.81</v>
      </c>
      <c r="L160" s="126">
        <f t="shared" si="2"/>
        <v>98.16</v>
      </c>
    </row>
    <row r="161" spans="1:12" ht="24.75" customHeight="1">
      <c r="A161" s="30">
        <v>5</v>
      </c>
      <c r="B161" s="31">
        <v>2</v>
      </c>
      <c r="C161" s="32">
        <v>2</v>
      </c>
      <c r="D161" s="32">
        <v>3</v>
      </c>
      <c r="E161" s="33">
        <v>24</v>
      </c>
      <c r="F161" s="32">
        <v>4</v>
      </c>
      <c r="G161" s="34">
        <v>901</v>
      </c>
      <c r="H161" s="35">
        <v>151</v>
      </c>
      <c r="I161" s="213" t="s">
        <v>89</v>
      </c>
      <c r="J161" s="44">
        <v>186.21</v>
      </c>
      <c r="K161" s="44">
        <v>186.21</v>
      </c>
      <c r="L161" s="126">
        <f t="shared" si="2"/>
        <v>100</v>
      </c>
    </row>
    <row r="162" spans="1:12" ht="25.5" customHeight="1">
      <c r="A162" s="30">
        <v>5</v>
      </c>
      <c r="B162" s="31">
        <v>2</v>
      </c>
      <c r="C162" s="32">
        <v>2</v>
      </c>
      <c r="D162" s="32">
        <v>3</v>
      </c>
      <c r="E162" s="33">
        <v>24</v>
      </c>
      <c r="F162" s="32">
        <v>4</v>
      </c>
      <c r="G162" s="34">
        <v>902</v>
      </c>
      <c r="H162" s="35">
        <v>151</v>
      </c>
      <c r="I162" s="214"/>
      <c r="J162" s="44">
        <v>34.23</v>
      </c>
      <c r="K162" s="44">
        <v>34.23</v>
      </c>
      <c r="L162" s="126">
        <f t="shared" si="2"/>
        <v>100</v>
      </c>
    </row>
    <row r="163" spans="1:12" ht="27.75" customHeight="1">
      <c r="A163" s="30">
        <v>5</v>
      </c>
      <c r="B163" s="31">
        <v>2</v>
      </c>
      <c r="C163" s="32">
        <v>2</v>
      </c>
      <c r="D163" s="32">
        <v>3</v>
      </c>
      <c r="E163" s="33">
        <v>24</v>
      </c>
      <c r="F163" s="32">
        <v>4</v>
      </c>
      <c r="G163" s="34">
        <v>903</v>
      </c>
      <c r="H163" s="35">
        <v>151</v>
      </c>
      <c r="I163" s="214"/>
      <c r="J163" s="44">
        <v>5.4</v>
      </c>
      <c r="K163" s="44">
        <v>5.4</v>
      </c>
      <c r="L163" s="126">
        <f t="shared" si="2"/>
        <v>100</v>
      </c>
    </row>
    <row r="164" spans="1:12" ht="27" customHeight="1">
      <c r="A164" s="30">
        <v>5</v>
      </c>
      <c r="B164" s="31">
        <v>2</v>
      </c>
      <c r="C164" s="32">
        <v>2</v>
      </c>
      <c r="D164" s="32">
        <v>3</v>
      </c>
      <c r="E164" s="33">
        <v>24</v>
      </c>
      <c r="F164" s="32">
        <v>4</v>
      </c>
      <c r="G164" s="34">
        <v>904</v>
      </c>
      <c r="H164" s="35">
        <v>151</v>
      </c>
      <c r="I164" s="214"/>
      <c r="J164" s="44">
        <v>12</v>
      </c>
      <c r="K164" s="44">
        <v>12</v>
      </c>
      <c r="L164" s="126">
        <f aca="true" t="shared" si="3" ref="L164:L203">ROUND(K164/J164*100,2)</f>
        <v>100</v>
      </c>
    </row>
    <row r="165" spans="1:12" ht="27.75" customHeight="1">
      <c r="A165" s="30">
        <v>5</v>
      </c>
      <c r="B165" s="31">
        <v>2</v>
      </c>
      <c r="C165" s="32">
        <v>2</v>
      </c>
      <c r="D165" s="32">
        <v>3</v>
      </c>
      <c r="E165" s="33">
        <v>24</v>
      </c>
      <c r="F165" s="32">
        <v>4</v>
      </c>
      <c r="G165" s="34">
        <v>905</v>
      </c>
      <c r="H165" s="35">
        <v>151</v>
      </c>
      <c r="I165" s="214"/>
      <c r="J165" s="44">
        <v>99.72</v>
      </c>
      <c r="K165" s="44">
        <v>99.72</v>
      </c>
      <c r="L165" s="126">
        <f t="shared" si="3"/>
        <v>100</v>
      </c>
    </row>
    <row r="166" spans="1:12" ht="27.75" customHeight="1">
      <c r="A166" s="30">
        <v>5</v>
      </c>
      <c r="B166" s="31">
        <v>2</v>
      </c>
      <c r="C166" s="32">
        <v>2</v>
      </c>
      <c r="D166" s="32">
        <v>3</v>
      </c>
      <c r="E166" s="33">
        <v>24</v>
      </c>
      <c r="F166" s="32">
        <v>4</v>
      </c>
      <c r="G166" s="34">
        <v>907</v>
      </c>
      <c r="H166" s="35">
        <v>151</v>
      </c>
      <c r="I166" s="215"/>
      <c r="J166" s="44">
        <v>197.28</v>
      </c>
      <c r="K166" s="44">
        <v>197.28</v>
      </c>
      <c r="L166" s="126">
        <f t="shared" si="3"/>
        <v>100</v>
      </c>
    </row>
    <row r="167" spans="1:12" ht="40.5" customHeight="1">
      <c r="A167" s="30">
        <v>5</v>
      </c>
      <c r="B167" s="31">
        <v>2</v>
      </c>
      <c r="C167" s="32">
        <v>2</v>
      </c>
      <c r="D167" s="32">
        <v>3</v>
      </c>
      <c r="E167" s="33">
        <v>24</v>
      </c>
      <c r="F167" s="32">
        <v>4</v>
      </c>
      <c r="G167" s="34">
        <v>1101</v>
      </c>
      <c r="H167" s="35">
        <v>151</v>
      </c>
      <c r="I167" s="213" t="s">
        <v>90</v>
      </c>
      <c r="J167" s="44">
        <v>274.83</v>
      </c>
      <c r="K167" s="44">
        <v>274.83</v>
      </c>
      <c r="L167" s="126">
        <f t="shared" si="3"/>
        <v>100</v>
      </c>
    </row>
    <row r="168" spans="1:12" ht="39.75" customHeight="1">
      <c r="A168" s="30">
        <v>5</v>
      </c>
      <c r="B168" s="31">
        <v>2</v>
      </c>
      <c r="C168" s="32">
        <v>2</v>
      </c>
      <c r="D168" s="32">
        <v>3</v>
      </c>
      <c r="E168" s="33">
        <v>24</v>
      </c>
      <c r="F168" s="32">
        <v>4</v>
      </c>
      <c r="G168" s="34">
        <v>1102</v>
      </c>
      <c r="H168" s="35">
        <v>151</v>
      </c>
      <c r="I168" s="214"/>
      <c r="J168" s="44">
        <v>73.3</v>
      </c>
      <c r="K168" s="44">
        <v>73.3</v>
      </c>
      <c r="L168" s="126">
        <f t="shared" si="3"/>
        <v>100</v>
      </c>
    </row>
    <row r="169" spans="1:12" ht="37.5" customHeight="1">
      <c r="A169" s="30">
        <v>5</v>
      </c>
      <c r="B169" s="31">
        <v>2</v>
      </c>
      <c r="C169" s="32">
        <v>2</v>
      </c>
      <c r="D169" s="32">
        <v>3</v>
      </c>
      <c r="E169" s="33">
        <v>24</v>
      </c>
      <c r="F169" s="32">
        <v>4</v>
      </c>
      <c r="G169" s="34">
        <v>1103</v>
      </c>
      <c r="H169" s="35">
        <v>151</v>
      </c>
      <c r="I169" s="215"/>
      <c r="J169" s="44">
        <v>2.85</v>
      </c>
      <c r="K169" s="44">
        <v>2.85</v>
      </c>
      <c r="L169" s="126">
        <f t="shared" si="3"/>
        <v>100</v>
      </c>
    </row>
    <row r="170" spans="1:12" ht="77.25" customHeight="1">
      <c r="A170" s="30">
        <v>5</v>
      </c>
      <c r="B170" s="31">
        <v>2</v>
      </c>
      <c r="C170" s="32">
        <v>2</v>
      </c>
      <c r="D170" s="32">
        <v>3</v>
      </c>
      <c r="E170" s="33">
        <v>24</v>
      </c>
      <c r="F170" s="32">
        <v>4</v>
      </c>
      <c r="G170" s="34">
        <v>1201</v>
      </c>
      <c r="H170" s="35">
        <v>151</v>
      </c>
      <c r="I170" s="88" t="s">
        <v>92</v>
      </c>
      <c r="J170" s="44">
        <v>21998.2</v>
      </c>
      <c r="K170" s="44">
        <v>21998.2</v>
      </c>
      <c r="L170" s="126">
        <f t="shared" si="3"/>
        <v>100</v>
      </c>
    </row>
    <row r="171" spans="1:12" ht="55.5" customHeight="1">
      <c r="A171" s="30">
        <v>5</v>
      </c>
      <c r="B171" s="31">
        <v>2</v>
      </c>
      <c r="C171" s="32">
        <v>2</v>
      </c>
      <c r="D171" s="32">
        <v>3</v>
      </c>
      <c r="E171" s="33">
        <v>24</v>
      </c>
      <c r="F171" s="32">
        <v>4</v>
      </c>
      <c r="G171" s="34">
        <v>1301</v>
      </c>
      <c r="H171" s="35">
        <v>151</v>
      </c>
      <c r="I171" s="213" t="s">
        <v>125</v>
      </c>
      <c r="J171" s="44">
        <v>530</v>
      </c>
      <c r="K171" s="44">
        <v>530</v>
      </c>
      <c r="L171" s="126">
        <f t="shared" si="3"/>
        <v>100</v>
      </c>
    </row>
    <row r="172" spans="1:12" ht="53.25" customHeight="1">
      <c r="A172" s="30">
        <v>5</v>
      </c>
      <c r="B172" s="31">
        <v>2</v>
      </c>
      <c r="C172" s="32">
        <v>2</v>
      </c>
      <c r="D172" s="32">
        <v>3</v>
      </c>
      <c r="E172" s="33">
        <v>24</v>
      </c>
      <c r="F172" s="32">
        <v>4</v>
      </c>
      <c r="G172" s="34">
        <v>1302</v>
      </c>
      <c r="H172" s="35">
        <v>151</v>
      </c>
      <c r="I172" s="214"/>
      <c r="J172" s="44">
        <v>0.7</v>
      </c>
      <c r="K172" s="44"/>
      <c r="L172" s="126"/>
    </row>
    <row r="173" spans="1:12" ht="58.5" customHeight="1">
      <c r="A173" s="30">
        <v>5</v>
      </c>
      <c r="B173" s="31">
        <v>2</v>
      </c>
      <c r="C173" s="32">
        <v>2</v>
      </c>
      <c r="D173" s="32">
        <v>3</v>
      </c>
      <c r="E173" s="33">
        <v>24</v>
      </c>
      <c r="F173" s="32">
        <v>4</v>
      </c>
      <c r="G173" s="34">
        <v>1303</v>
      </c>
      <c r="H173" s="35">
        <v>151</v>
      </c>
      <c r="I173" s="215"/>
      <c r="J173" s="44">
        <v>120</v>
      </c>
      <c r="K173" s="44">
        <v>120</v>
      </c>
      <c r="L173" s="126">
        <f t="shared" si="3"/>
        <v>100</v>
      </c>
    </row>
    <row r="174" spans="1:12" ht="83.25" customHeight="1">
      <c r="A174" s="30">
        <v>5</v>
      </c>
      <c r="B174" s="31">
        <v>2</v>
      </c>
      <c r="C174" s="32">
        <v>2</v>
      </c>
      <c r="D174" s="32">
        <v>3</v>
      </c>
      <c r="E174" s="33">
        <v>24</v>
      </c>
      <c r="F174" s="32">
        <v>4</v>
      </c>
      <c r="G174" s="34">
        <v>1401</v>
      </c>
      <c r="H174" s="35">
        <v>151</v>
      </c>
      <c r="I174" s="213" t="s">
        <v>84</v>
      </c>
      <c r="J174" s="44">
        <v>5701.12</v>
      </c>
      <c r="K174" s="44">
        <v>5701.12</v>
      </c>
      <c r="L174" s="126">
        <f t="shared" si="3"/>
        <v>100</v>
      </c>
    </row>
    <row r="175" spans="1:12" ht="91.5" customHeight="1">
      <c r="A175" s="30">
        <v>5</v>
      </c>
      <c r="B175" s="31">
        <v>2</v>
      </c>
      <c r="C175" s="32">
        <v>2</v>
      </c>
      <c r="D175" s="32">
        <v>3</v>
      </c>
      <c r="E175" s="33">
        <v>24</v>
      </c>
      <c r="F175" s="32">
        <v>4</v>
      </c>
      <c r="G175" s="34">
        <v>1402</v>
      </c>
      <c r="H175" s="35">
        <v>151</v>
      </c>
      <c r="I175" s="215"/>
      <c r="J175" s="150">
        <v>75.7</v>
      </c>
      <c r="K175" s="150">
        <v>57.09</v>
      </c>
      <c r="L175" s="126">
        <f t="shared" si="3"/>
        <v>75.42</v>
      </c>
    </row>
    <row r="176" spans="1:12" ht="73.5" customHeight="1">
      <c r="A176" s="30">
        <v>5</v>
      </c>
      <c r="B176" s="31">
        <v>2</v>
      </c>
      <c r="C176" s="32">
        <v>2</v>
      </c>
      <c r="D176" s="32">
        <v>3</v>
      </c>
      <c r="E176" s="33">
        <v>24</v>
      </c>
      <c r="F176" s="32">
        <v>4</v>
      </c>
      <c r="G176" s="34">
        <v>1601</v>
      </c>
      <c r="H176" s="35">
        <v>151</v>
      </c>
      <c r="I176" s="213" t="s">
        <v>100</v>
      </c>
      <c r="J176" s="150">
        <v>479.9</v>
      </c>
      <c r="K176" s="150">
        <v>479.9</v>
      </c>
      <c r="L176" s="126">
        <f t="shared" si="3"/>
        <v>100</v>
      </c>
    </row>
    <row r="177" spans="1:12" ht="79.5" customHeight="1">
      <c r="A177" s="30">
        <v>5</v>
      </c>
      <c r="B177" s="31">
        <v>2</v>
      </c>
      <c r="C177" s="32">
        <v>2</v>
      </c>
      <c r="D177" s="32">
        <v>3</v>
      </c>
      <c r="E177" s="33">
        <v>24</v>
      </c>
      <c r="F177" s="32">
        <v>4</v>
      </c>
      <c r="G177" s="34">
        <v>1602</v>
      </c>
      <c r="H177" s="35">
        <v>151</v>
      </c>
      <c r="I177" s="215"/>
      <c r="J177" s="150">
        <v>8.6</v>
      </c>
      <c r="K177" s="150">
        <v>5.8</v>
      </c>
      <c r="L177" s="126">
        <f t="shared" si="3"/>
        <v>67.44</v>
      </c>
    </row>
    <row r="178" spans="1:12" ht="118.5" customHeight="1">
      <c r="A178" s="30">
        <v>5</v>
      </c>
      <c r="B178" s="31">
        <v>2</v>
      </c>
      <c r="C178" s="32">
        <v>2</v>
      </c>
      <c r="D178" s="32">
        <v>3</v>
      </c>
      <c r="E178" s="33">
        <v>24</v>
      </c>
      <c r="F178" s="32">
        <v>4</v>
      </c>
      <c r="G178" s="34">
        <v>2601</v>
      </c>
      <c r="H178" s="35">
        <v>151</v>
      </c>
      <c r="I178" s="43" t="s">
        <v>93</v>
      </c>
      <c r="J178" s="151">
        <v>92</v>
      </c>
      <c r="K178" s="151">
        <v>92</v>
      </c>
      <c r="L178" s="126">
        <f t="shared" si="3"/>
        <v>100</v>
      </c>
    </row>
    <row r="179" spans="1:12" ht="202.5" customHeight="1">
      <c r="A179" s="30">
        <v>5</v>
      </c>
      <c r="B179" s="31">
        <v>2</v>
      </c>
      <c r="C179" s="32">
        <v>2</v>
      </c>
      <c r="D179" s="32">
        <v>3</v>
      </c>
      <c r="E179" s="33">
        <v>24</v>
      </c>
      <c r="F179" s="32">
        <v>4</v>
      </c>
      <c r="G179" s="34">
        <v>2701</v>
      </c>
      <c r="H179" s="35">
        <v>151</v>
      </c>
      <c r="I179" s="43" t="s">
        <v>94</v>
      </c>
      <c r="J179" s="150"/>
      <c r="K179" s="150"/>
      <c r="L179" s="126"/>
    </row>
    <row r="180" spans="1:12" s="4" customFormat="1" ht="225">
      <c r="A180" s="30">
        <v>5</v>
      </c>
      <c r="B180" s="31">
        <v>2</v>
      </c>
      <c r="C180" s="32">
        <v>2</v>
      </c>
      <c r="D180" s="32">
        <v>3</v>
      </c>
      <c r="E180" s="33">
        <v>24</v>
      </c>
      <c r="F180" s="32">
        <v>4</v>
      </c>
      <c r="G180" s="34">
        <v>3101</v>
      </c>
      <c r="H180" s="35">
        <v>151</v>
      </c>
      <c r="I180" s="43" t="s">
        <v>115</v>
      </c>
      <c r="J180" s="44">
        <v>165388.55</v>
      </c>
      <c r="K180" s="44">
        <v>165388.55</v>
      </c>
      <c r="L180" s="126">
        <f t="shared" si="3"/>
        <v>100</v>
      </c>
    </row>
    <row r="181" spans="1:12" ht="131.25">
      <c r="A181" s="30">
        <v>5</v>
      </c>
      <c r="B181" s="31">
        <v>2</v>
      </c>
      <c r="C181" s="32">
        <v>2</v>
      </c>
      <c r="D181" s="32">
        <v>3</v>
      </c>
      <c r="E181" s="33">
        <v>24</v>
      </c>
      <c r="F181" s="32">
        <v>4</v>
      </c>
      <c r="G181" s="34">
        <v>3201</v>
      </c>
      <c r="H181" s="35">
        <v>151</v>
      </c>
      <c r="I181" s="43" t="s">
        <v>82</v>
      </c>
      <c r="J181" s="44">
        <v>896.2</v>
      </c>
      <c r="K181" s="44">
        <v>846.4</v>
      </c>
      <c r="L181" s="126">
        <f t="shared" si="3"/>
        <v>94.44</v>
      </c>
    </row>
    <row r="182" spans="1:12" ht="131.25">
      <c r="A182" s="30">
        <v>5</v>
      </c>
      <c r="B182" s="31">
        <v>2</v>
      </c>
      <c r="C182" s="32">
        <v>2</v>
      </c>
      <c r="D182" s="32">
        <v>3</v>
      </c>
      <c r="E182" s="33">
        <v>24</v>
      </c>
      <c r="F182" s="32">
        <v>4</v>
      </c>
      <c r="G182" s="34">
        <v>3301</v>
      </c>
      <c r="H182" s="35">
        <v>151</v>
      </c>
      <c r="I182" s="43" t="s">
        <v>83</v>
      </c>
      <c r="J182" s="44">
        <v>1779.6</v>
      </c>
      <c r="K182" s="44">
        <v>1740.9</v>
      </c>
      <c r="L182" s="126">
        <f t="shared" si="3"/>
        <v>97.83</v>
      </c>
    </row>
    <row r="183" spans="1:12" s="4" customFormat="1" ht="112.5">
      <c r="A183" s="30">
        <v>5</v>
      </c>
      <c r="B183" s="31">
        <v>2</v>
      </c>
      <c r="C183" s="32">
        <v>2</v>
      </c>
      <c r="D183" s="32">
        <v>3</v>
      </c>
      <c r="E183" s="33">
        <v>24</v>
      </c>
      <c r="F183" s="32">
        <v>4</v>
      </c>
      <c r="G183" s="34">
        <v>3401</v>
      </c>
      <c r="H183" s="35">
        <v>151</v>
      </c>
      <c r="I183" s="43" t="s">
        <v>85</v>
      </c>
      <c r="J183" s="44">
        <v>1620.7</v>
      </c>
      <c r="K183" s="44">
        <v>1620.7</v>
      </c>
      <c r="L183" s="126">
        <f t="shared" si="3"/>
        <v>100</v>
      </c>
    </row>
    <row r="184" spans="1:12" s="4" customFormat="1" ht="150">
      <c r="A184" s="30">
        <v>5</v>
      </c>
      <c r="B184" s="31">
        <v>2</v>
      </c>
      <c r="C184" s="32">
        <v>2</v>
      </c>
      <c r="D184" s="32">
        <v>3</v>
      </c>
      <c r="E184" s="33">
        <v>24</v>
      </c>
      <c r="F184" s="32">
        <v>4</v>
      </c>
      <c r="G184" s="34">
        <v>4401</v>
      </c>
      <c r="H184" s="35">
        <v>151</v>
      </c>
      <c r="I184" s="43" t="s">
        <v>91</v>
      </c>
      <c r="J184" s="44">
        <v>23559.1</v>
      </c>
      <c r="K184" s="44">
        <v>23559.1</v>
      </c>
      <c r="L184" s="126">
        <f t="shared" si="3"/>
        <v>100</v>
      </c>
    </row>
    <row r="185" spans="1:12" s="4" customFormat="1" ht="112.5">
      <c r="A185" s="30">
        <v>5</v>
      </c>
      <c r="B185" s="31">
        <v>2</v>
      </c>
      <c r="C185" s="32">
        <v>2</v>
      </c>
      <c r="D185" s="32">
        <v>3</v>
      </c>
      <c r="E185" s="33">
        <v>24</v>
      </c>
      <c r="F185" s="32">
        <v>4</v>
      </c>
      <c r="G185" s="34">
        <v>4801</v>
      </c>
      <c r="H185" s="35">
        <v>151</v>
      </c>
      <c r="I185" s="43" t="s">
        <v>95</v>
      </c>
      <c r="J185" s="44">
        <v>499.1</v>
      </c>
      <c r="K185" s="44">
        <v>499.1</v>
      </c>
      <c r="L185" s="126">
        <f t="shared" si="3"/>
        <v>100</v>
      </c>
    </row>
    <row r="186" spans="1:12" s="4" customFormat="1" ht="93.75">
      <c r="A186" s="30">
        <v>5</v>
      </c>
      <c r="B186" s="31">
        <v>2</v>
      </c>
      <c r="C186" s="32">
        <v>2</v>
      </c>
      <c r="D186" s="32">
        <v>3</v>
      </c>
      <c r="E186" s="33">
        <v>24</v>
      </c>
      <c r="F186" s="32">
        <v>4</v>
      </c>
      <c r="G186" s="34">
        <v>4901</v>
      </c>
      <c r="H186" s="35">
        <v>151</v>
      </c>
      <c r="I186" s="43" t="s">
        <v>105</v>
      </c>
      <c r="J186" s="44">
        <v>222</v>
      </c>
      <c r="K186" s="44">
        <v>207.7</v>
      </c>
      <c r="L186" s="126">
        <f t="shared" si="3"/>
        <v>93.56</v>
      </c>
    </row>
    <row r="187" spans="1:12" s="4" customFormat="1" ht="93.75">
      <c r="A187" s="30">
        <v>5</v>
      </c>
      <c r="B187" s="31">
        <v>2</v>
      </c>
      <c r="C187" s="32">
        <v>2</v>
      </c>
      <c r="D187" s="32">
        <v>3</v>
      </c>
      <c r="E187" s="33">
        <v>26</v>
      </c>
      <c r="F187" s="32">
        <v>4</v>
      </c>
      <c r="G187" s="34">
        <v>0</v>
      </c>
      <c r="H187" s="35">
        <v>151</v>
      </c>
      <c r="I187" s="36" t="s">
        <v>108</v>
      </c>
      <c r="J187" s="46">
        <f>J188</f>
        <v>5412.25</v>
      </c>
      <c r="K187" s="46">
        <f>K188</f>
        <v>5412.25</v>
      </c>
      <c r="L187" s="26">
        <f t="shared" si="3"/>
        <v>100</v>
      </c>
    </row>
    <row r="188" spans="1:12" s="4" customFormat="1" ht="121.5" customHeight="1">
      <c r="A188" s="30">
        <v>5</v>
      </c>
      <c r="B188" s="31">
        <v>2</v>
      </c>
      <c r="C188" s="32">
        <v>2</v>
      </c>
      <c r="D188" s="32">
        <v>3</v>
      </c>
      <c r="E188" s="33">
        <v>26</v>
      </c>
      <c r="F188" s="32">
        <v>4</v>
      </c>
      <c r="G188" s="34">
        <v>9000</v>
      </c>
      <c r="H188" s="35">
        <v>151</v>
      </c>
      <c r="I188" s="31" t="s">
        <v>106</v>
      </c>
      <c r="J188" s="44">
        <v>5412.25</v>
      </c>
      <c r="K188" s="44">
        <v>5412.25</v>
      </c>
      <c r="L188" s="126">
        <f t="shared" si="3"/>
        <v>100</v>
      </c>
    </row>
    <row r="189" spans="1:12" s="4" customFormat="1" ht="114.75" customHeight="1">
      <c r="A189" s="30">
        <v>5</v>
      </c>
      <c r="B189" s="31">
        <v>2</v>
      </c>
      <c r="C189" s="32">
        <v>2</v>
      </c>
      <c r="D189" s="32">
        <v>3</v>
      </c>
      <c r="E189" s="33">
        <v>29</v>
      </c>
      <c r="F189" s="32">
        <v>4</v>
      </c>
      <c r="G189" s="34">
        <v>0</v>
      </c>
      <c r="H189" s="35">
        <v>151</v>
      </c>
      <c r="I189" s="89" t="s">
        <v>64</v>
      </c>
      <c r="J189" s="46">
        <f>J190+J191</f>
        <v>7407.7</v>
      </c>
      <c r="K189" s="46">
        <f>K190+K191</f>
        <v>7355.799999999999</v>
      </c>
      <c r="L189" s="26">
        <f t="shared" si="3"/>
        <v>99.3</v>
      </c>
    </row>
    <row r="190" spans="1:12" s="4" customFormat="1" ht="74.25" customHeight="1">
      <c r="A190" s="30">
        <v>5</v>
      </c>
      <c r="B190" s="31">
        <v>2</v>
      </c>
      <c r="C190" s="32">
        <v>2</v>
      </c>
      <c r="D190" s="32">
        <v>3</v>
      </c>
      <c r="E190" s="33">
        <v>29</v>
      </c>
      <c r="F190" s="32">
        <v>4</v>
      </c>
      <c r="G190" s="34">
        <v>9001</v>
      </c>
      <c r="H190" s="35">
        <v>151</v>
      </c>
      <c r="I190" s="183" t="s">
        <v>107</v>
      </c>
      <c r="J190" s="151">
        <v>7278.9</v>
      </c>
      <c r="K190" s="151">
        <v>7278.9</v>
      </c>
      <c r="L190" s="126">
        <f t="shared" si="3"/>
        <v>100</v>
      </c>
    </row>
    <row r="191" spans="1:12" ht="80.25" customHeight="1">
      <c r="A191" s="30">
        <v>5</v>
      </c>
      <c r="B191" s="31">
        <v>2</v>
      </c>
      <c r="C191" s="32">
        <v>2</v>
      </c>
      <c r="D191" s="32">
        <v>3</v>
      </c>
      <c r="E191" s="33">
        <v>29</v>
      </c>
      <c r="F191" s="32">
        <v>4</v>
      </c>
      <c r="G191" s="34">
        <v>9002</v>
      </c>
      <c r="H191" s="35">
        <v>151</v>
      </c>
      <c r="I191" s="184"/>
      <c r="J191" s="151">
        <v>128.8</v>
      </c>
      <c r="K191" s="151">
        <v>76.9</v>
      </c>
      <c r="L191" s="126">
        <f t="shared" si="3"/>
        <v>59.7</v>
      </c>
    </row>
    <row r="192" spans="1:12" ht="55.5" customHeight="1">
      <c r="A192" s="30">
        <v>5</v>
      </c>
      <c r="B192" s="31">
        <v>2</v>
      </c>
      <c r="C192" s="32">
        <v>2</v>
      </c>
      <c r="D192" s="32">
        <v>3</v>
      </c>
      <c r="E192" s="33">
        <v>9</v>
      </c>
      <c r="F192" s="32">
        <v>4</v>
      </c>
      <c r="G192" s="34">
        <v>0</v>
      </c>
      <c r="H192" s="35">
        <v>151</v>
      </c>
      <c r="I192" s="36" t="s">
        <v>67</v>
      </c>
      <c r="J192" s="138">
        <f>J193+J194</f>
        <v>3910</v>
      </c>
      <c r="K192" s="138">
        <f>K193+K194</f>
        <v>3910</v>
      </c>
      <c r="L192" s="26">
        <f t="shared" si="3"/>
        <v>100</v>
      </c>
    </row>
    <row r="193" spans="1:12" ht="60" customHeight="1">
      <c r="A193" s="30">
        <v>5</v>
      </c>
      <c r="B193" s="31">
        <v>2</v>
      </c>
      <c r="C193" s="32">
        <v>2</v>
      </c>
      <c r="D193" s="32">
        <v>3</v>
      </c>
      <c r="E193" s="33">
        <v>999</v>
      </c>
      <c r="F193" s="32">
        <v>4</v>
      </c>
      <c r="G193" s="34">
        <v>6501</v>
      </c>
      <c r="H193" s="35">
        <v>151</v>
      </c>
      <c r="I193" s="183" t="s">
        <v>112</v>
      </c>
      <c r="J193" s="151">
        <v>3910</v>
      </c>
      <c r="K193" s="151">
        <v>3910</v>
      </c>
      <c r="L193" s="126">
        <f t="shared" si="3"/>
        <v>100</v>
      </c>
    </row>
    <row r="194" spans="1:12" ht="57" customHeight="1">
      <c r="A194" s="30">
        <v>5</v>
      </c>
      <c r="B194" s="31">
        <v>2</v>
      </c>
      <c r="C194" s="32">
        <v>2</v>
      </c>
      <c r="D194" s="32">
        <v>3</v>
      </c>
      <c r="E194" s="33">
        <v>999</v>
      </c>
      <c r="F194" s="32">
        <v>4</v>
      </c>
      <c r="G194" s="34">
        <v>6502</v>
      </c>
      <c r="H194" s="35">
        <v>151</v>
      </c>
      <c r="I194" s="184"/>
      <c r="J194" s="151"/>
      <c r="K194" s="151"/>
      <c r="L194" s="126"/>
    </row>
    <row r="195" spans="1:12" ht="18.75">
      <c r="A195" s="30">
        <v>5</v>
      </c>
      <c r="B195" s="31">
        <v>2</v>
      </c>
      <c r="C195" s="32">
        <v>2</v>
      </c>
      <c r="D195" s="32">
        <v>4</v>
      </c>
      <c r="E195" s="33">
        <v>0</v>
      </c>
      <c r="F195" s="32">
        <v>0</v>
      </c>
      <c r="G195" s="34">
        <v>0</v>
      </c>
      <c r="H195" s="35">
        <v>151</v>
      </c>
      <c r="I195" s="36" t="s">
        <v>65</v>
      </c>
      <c r="J195" s="37">
        <f>J196+J197+J198+J199</f>
        <v>110063.08</v>
      </c>
      <c r="K195" s="37">
        <f>K196+K197+K198+K199</f>
        <v>110063.08</v>
      </c>
      <c r="L195" s="26">
        <f t="shared" si="3"/>
        <v>100</v>
      </c>
    </row>
    <row r="196" spans="1:12" ht="112.5">
      <c r="A196" s="30">
        <v>5</v>
      </c>
      <c r="B196" s="31">
        <v>2</v>
      </c>
      <c r="C196" s="32">
        <v>2</v>
      </c>
      <c r="D196" s="32">
        <v>4</v>
      </c>
      <c r="E196" s="33">
        <v>5</v>
      </c>
      <c r="F196" s="32">
        <v>4</v>
      </c>
      <c r="G196" s="34">
        <v>0</v>
      </c>
      <c r="H196" s="35">
        <v>151</v>
      </c>
      <c r="I196" s="31" t="s">
        <v>97</v>
      </c>
      <c r="J196" s="42">
        <v>11006.4</v>
      </c>
      <c r="K196" s="42">
        <v>11006.4</v>
      </c>
      <c r="L196" s="119">
        <f t="shared" si="3"/>
        <v>100</v>
      </c>
    </row>
    <row r="197" spans="1:12" ht="75">
      <c r="A197" s="30">
        <v>5</v>
      </c>
      <c r="B197" s="31">
        <v>2</v>
      </c>
      <c r="C197" s="32">
        <v>2</v>
      </c>
      <c r="D197" s="32">
        <v>4</v>
      </c>
      <c r="E197" s="33">
        <v>10</v>
      </c>
      <c r="F197" s="32">
        <v>4</v>
      </c>
      <c r="G197" s="34">
        <v>0</v>
      </c>
      <c r="H197" s="35">
        <v>151</v>
      </c>
      <c r="I197" s="31" t="s">
        <v>98</v>
      </c>
      <c r="J197" s="42">
        <v>1854.58</v>
      </c>
      <c r="K197" s="42">
        <v>1854.58</v>
      </c>
      <c r="L197" s="119">
        <f t="shared" si="3"/>
        <v>100</v>
      </c>
    </row>
    <row r="198" spans="1:12" ht="112.5">
      <c r="A198" s="30">
        <v>5</v>
      </c>
      <c r="B198" s="31">
        <v>2</v>
      </c>
      <c r="C198" s="32">
        <v>2</v>
      </c>
      <c r="D198" s="32">
        <v>4</v>
      </c>
      <c r="E198" s="33">
        <v>18</v>
      </c>
      <c r="F198" s="32">
        <v>4</v>
      </c>
      <c r="G198" s="34">
        <v>0</v>
      </c>
      <c r="H198" s="35">
        <v>151</v>
      </c>
      <c r="I198" s="31" t="s">
        <v>80</v>
      </c>
      <c r="J198" s="42">
        <v>97171</v>
      </c>
      <c r="K198" s="42">
        <v>97171</v>
      </c>
      <c r="L198" s="119">
        <f t="shared" si="3"/>
        <v>100</v>
      </c>
    </row>
    <row r="199" spans="1:12" ht="63" customHeight="1">
      <c r="A199" s="87">
        <v>5</v>
      </c>
      <c r="B199" s="103">
        <v>2</v>
      </c>
      <c r="C199" s="104">
        <v>2</v>
      </c>
      <c r="D199" s="104">
        <v>4</v>
      </c>
      <c r="E199" s="87">
        <v>25</v>
      </c>
      <c r="F199" s="105">
        <v>4</v>
      </c>
      <c r="G199" s="106">
        <v>0</v>
      </c>
      <c r="H199" s="78">
        <v>151</v>
      </c>
      <c r="I199" s="98" t="s">
        <v>122</v>
      </c>
      <c r="J199" s="147">
        <v>31.1</v>
      </c>
      <c r="K199" s="147">
        <v>31.1</v>
      </c>
      <c r="L199" s="119">
        <f t="shared" si="3"/>
        <v>100</v>
      </c>
    </row>
    <row r="200" spans="1:12" ht="18.75">
      <c r="A200" s="30">
        <v>0</v>
      </c>
      <c r="B200" s="31">
        <v>2</v>
      </c>
      <c r="C200" s="32">
        <v>7</v>
      </c>
      <c r="D200" s="32">
        <v>0</v>
      </c>
      <c r="E200" s="33">
        <v>0</v>
      </c>
      <c r="F200" s="32">
        <v>0</v>
      </c>
      <c r="G200" s="34">
        <v>0</v>
      </c>
      <c r="H200" s="35">
        <v>180</v>
      </c>
      <c r="I200" s="36" t="s">
        <v>119</v>
      </c>
      <c r="J200" s="46">
        <f>J201</f>
        <v>10274.17</v>
      </c>
      <c r="K200" s="46">
        <f>K201</f>
        <v>10386.91</v>
      </c>
      <c r="L200" s="26">
        <f t="shared" si="3"/>
        <v>101.1</v>
      </c>
    </row>
    <row r="201" spans="1:12" ht="37.5">
      <c r="A201" s="30">
        <v>0</v>
      </c>
      <c r="B201" s="31">
        <v>2</v>
      </c>
      <c r="C201" s="32">
        <v>7</v>
      </c>
      <c r="D201" s="32">
        <v>4</v>
      </c>
      <c r="E201" s="33">
        <v>0</v>
      </c>
      <c r="F201" s="32">
        <v>4</v>
      </c>
      <c r="G201" s="34">
        <v>0</v>
      </c>
      <c r="H201" s="35">
        <v>180</v>
      </c>
      <c r="I201" s="31" t="s">
        <v>120</v>
      </c>
      <c r="J201" s="42">
        <v>10274.17</v>
      </c>
      <c r="K201" s="42">
        <v>10386.91</v>
      </c>
      <c r="L201" s="119">
        <f t="shared" si="3"/>
        <v>101.1</v>
      </c>
    </row>
    <row r="202" spans="1:12" ht="38.25" thickBot="1">
      <c r="A202" s="175">
        <v>0</v>
      </c>
      <c r="B202" s="140">
        <v>3</v>
      </c>
      <c r="C202" s="38">
        <v>0</v>
      </c>
      <c r="D202" s="38">
        <v>0</v>
      </c>
      <c r="E202" s="39">
        <v>0</v>
      </c>
      <c r="F202" s="38">
        <v>0</v>
      </c>
      <c r="G202" s="40">
        <v>0</v>
      </c>
      <c r="H202" s="41">
        <v>0</v>
      </c>
      <c r="I202" s="141" t="s">
        <v>149</v>
      </c>
      <c r="J202" s="142"/>
      <c r="K202" s="143">
        <v>-155.87</v>
      </c>
      <c r="L202" s="176"/>
    </row>
    <row r="203" spans="1:12" s="1" customFormat="1" ht="24.75" customHeight="1" thickBot="1">
      <c r="A203" s="210" t="s">
        <v>66</v>
      </c>
      <c r="B203" s="211"/>
      <c r="C203" s="211"/>
      <c r="D203" s="211"/>
      <c r="E203" s="211"/>
      <c r="F203" s="211"/>
      <c r="G203" s="211"/>
      <c r="H203" s="211"/>
      <c r="I203" s="212"/>
      <c r="J203" s="127">
        <f>J14+J92+J202</f>
        <v>1734486.96</v>
      </c>
      <c r="K203" s="127">
        <f>K14+K92+K202</f>
        <v>1736608.01</v>
      </c>
      <c r="L203" s="128">
        <f t="shared" si="3"/>
        <v>100.12</v>
      </c>
    </row>
    <row r="204" spans="1:12" ht="18">
      <c r="A204" s="74"/>
      <c r="B204" s="74"/>
      <c r="C204" s="74"/>
      <c r="D204" s="74"/>
      <c r="E204" s="74"/>
      <c r="F204" s="74"/>
      <c r="G204" s="74"/>
      <c r="H204" s="74"/>
      <c r="I204" s="74"/>
      <c r="J204" s="75"/>
      <c r="K204" s="75"/>
      <c r="L204" s="75"/>
    </row>
    <row r="205" spans="1:12" ht="18.75">
      <c r="A205" s="206"/>
      <c r="B205" s="206"/>
      <c r="C205" s="206"/>
      <c r="D205" s="206"/>
      <c r="E205" s="206"/>
      <c r="F205" s="206"/>
      <c r="G205" s="206"/>
      <c r="H205" s="206"/>
      <c r="I205" s="206"/>
      <c r="J205" s="123"/>
      <c r="K205" s="123"/>
      <c r="L205" s="123"/>
    </row>
    <row r="206" spans="1:12" ht="18.75">
      <c r="A206" s="206"/>
      <c r="B206" s="207"/>
      <c r="C206" s="207"/>
      <c r="D206" s="207"/>
      <c r="E206" s="207"/>
      <c r="F206" s="207"/>
      <c r="G206" s="207"/>
      <c r="H206" s="207"/>
      <c r="I206" s="207"/>
      <c r="J206" s="123"/>
      <c r="K206" s="123"/>
      <c r="L206" s="123"/>
    </row>
    <row r="207" spans="1:12" ht="18.75">
      <c r="A207" s="208"/>
      <c r="B207" s="209"/>
      <c r="C207" s="209"/>
      <c r="D207" s="209"/>
      <c r="E207" s="209"/>
      <c r="F207" s="209"/>
      <c r="G207" s="209"/>
      <c r="H207" s="209"/>
      <c r="I207" s="209"/>
      <c r="J207" s="124"/>
      <c r="K207" s="124"/>
      <c r="L207" s="124"/>
    </row>
    <row r="208" spans="1:12" ht="18.75">
      <c r="A208" s="206"/>
      <c r="B208" s="207"/>
      <c r="C208" s="207"/>
      <c r="D208" s="207"/>
      <c r="E208" s="207"/>
      <c r="F208" s="207"/>
      <c r="G208" s="207"/>
      <c r="H208" s="207"/>
      <c r="I208" s="207"/>
      <c r="J208" s="123"/>
      <c r="K208" s="123"/>
      <c r="L208" s="123"/>
    </row>
    <row r="209" spans="1:12" ht="18.75">
      <c r="A209" s="206"/>
      <c r="B209" s="207"/>
      <c r="C209" s="207"/>
      <c r="D209" s="207"/>
      <c r="E209" s="207"/>
      <c r="F209" s="207"/>
      <c r="G209" s="207"/>
      <c r="H209" s="207"/>
      <c r="I209" s="207"/>
      <c r="J209" s="123"/>
      <c r="K209" s="123"/>
      <c r="L209" s="123"/>
    </row>
    <row r="210" spans="1:12" ht="18.75">
      <c r="A210" s="76"/>
      <c r="B210" s="76"/>
      <c r="C210" s="76"/>
      <c r="D210" s="76"/>
      <c r="E210" s="76"/>
      <c r="F210" s="76"/>
      <c r="G210" s="76"/>
      <c r="H210" s="76"/>
      <c r="I210" s="76"/>
      <c r="J210" s="77"/>
      <c r="K210" s="77"/>
      <c r="L210" s="77"/>
    </row>
    <row r="211" spans="1:12" ht="12.75">
      <c r="A211" s="5"/>
      <c r="B211" s="5"/>
      <c r="C211" s="5"/>
      <c r="D211" s="5"/>
      <c r="E211" s="5"/>
      <c r="F211" s="5"/>
      <c r="G211" s="5"/>
      <c r="H211" s="5"/>
      <c r="I211" s="5"/>
      <c r="J211" s="73"/>
      <c r="K211" s="73"/>
      <c r="L211" s="73"/>
    </row>
    <row r="212" spans="1:12" ht="12.75">
      <c r="A212" s="5"/>
      <c r="B212" s="5"/>
      <c r="C212" s="5"/>
      <c r="D212" s="5"/>
      <c r="E212" s="5"/>
      <c r="F212" s="5"/>
      <c r="G212" s="5"/>
      <c r="H212" s="5"/>
      <c r="I212" s="5"/>
      <c r="J212" s="73"/>
      <c r="K212" s="73"/>
      <c r="L212" s="73"/>
    </row>
    <row r="213" spans="1:1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6"/>
    </row>
    <row r="214" spans="1:12" ht="12.75">
      <c r="A214" s="5"/>
      <c r="B214" s="5"/>
      <c r="C214" s="5"/>
      <c r="D214" s="5"/>
      <c r="E214" s="5"/>
      <c r="F214" s="5"/>
      <c r="G214" s="5"/>
      <c r="H214" s="5"/>
      <c r="I214" s="5"/>
      <c r="J214" s="73"/>
      <c r="K214" s="73"/>
      <c r="L214" s="73"/>
    </row>
    <row r="215" spans="1:1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6"/>
    </row>
    <row r="216" spans="1:1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6"/>
    </row>
    <row r="217" spans="1:12" ht="12.75">
      <c r="A217" s="5"/>
      <c r="B217" s="5"/>
      <c r="C217" s="5"/>
      <c r="D217" s="5"/>
      <c r="E217" s="5"/>
      <c r="F217" s="5"/>
      <c r="G217" s="5"/>
      <c r="H217" s="5"/>
      <c r="I217" s="5"/>
      <c r="J217" s="73"/>
      <c r="K217" s="73"/>
      <c r="L217" s="73"/>
    </row>
    <row r="218" spans="1:1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6"/>
    </row>
    <row r="219" spans="1:1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6"/>
    </row>
    <row r="220" spans="1:1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6"/>
    </row>
    <row r="221" spans="1:1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6"/>
    </row>
    <row r="222" spans="1:1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6"/>
    </row>
    <row r="223" spans="1:1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6"/>
    </row>
    <row r="224" spans="1:1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6"/>
    </row>
    <row r="225" spans="1:1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6"/>
    </row>
    <row r="226" spans="1:1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6"/>
    </row>
    <row r="227" spans="1:1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6"/>
    </row>
    <row r="228" spans="1:1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6"/>
    </row>
    <row r="229" spans="1:1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6"/>
    </row>
    <row r="230" spans="1:1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6"/>
    </row>
    <row r="231" spans="1:1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6"/>
    </row>
    <row r="232" spans="1:1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6"/>
    </row>
    <row r="233" spans="1:1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6"/>
    </row>
    <row r="234" spans="1:1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6"/>
    </row>
    <row r="235" spans="1:1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6"/>
    </row>
    <row r="236" spans="1:1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6"/>
    </row>
    <row r="237" spans="1:1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6"/>
    </row>
    <row r="238" spans="1:1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6"/>
    </row>
    <row r="239" spans="1:1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6"/>
    </row>
    <row r="240" spans="1:1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6"/>
    </row>
    <row r="241" spans="1:1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6"/>
    </row>
    <row r="242" spans="1:1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6"/>
    </row>
    <row r="243" spans="1:1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6"/>
    </row>
    <row r="244" spans="1:1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6"/>
    </row>
    <row r="245" spans="1:1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6"/>
    </row>
    <row r="246" spans="1:1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6"/>
    </row>
    <row r="247" spans="1:1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6"/>
    </row>
    <row r="248" spans="1:1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6"/>
    </row>
    <row r="249" spans="1:1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6"/>
    </row>
    <row r="250" spans="1:1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6"/>
    </row>
    <row r="251" spans="1:1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6"/>
    </row>
    <row r="252" spans="1:1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6"/>
    </row>
    <row r="253" spans="1:1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6"/>
    </row>
    <row r="254" spans="1:1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6"/>
    </row>
    <row r="255" spans="1:1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6"/>
    </row>
    <row r="256" spans="1:1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6"/>
    </row>
    <row r="257" spans="1:1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6"/>
    </row>
    <row r="258" spans="1:1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6"/>
    </row>
    <row r="259" spans="1:1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6"/>
    </row>
    <row r="260" spans="1:1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6"/>
    </row>
    <row r="261" spans="1:12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6"/>
    </row>
    <row r="262" spans="1:12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6"/>
    </row>
    <row r="263" spans="1:12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6"/>
    </row>
    <row r="264" spans="1:12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6"/>
    </row>
    <row r="265" spans="1:12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6"/>
    </row>
    <row r="266" spans="1:12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6"/>
    </row>
    <row r="267" spans="1:1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6"/>
    </row>
    <row r="268" spans="1:1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6"/>
    </row>
    <row r="269" spans="1:1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6"/>
    </row>
    <row r="270" spans="1:1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6"/>
    </row>
    <row r="271" spans="1:1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6"/>
    </row>
    <row r="272" spans="1:1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6"/>
    </row>
    <row r="273" spans="1:1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6"/>
    </row>
    <row r="274" spans="1:1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6"/>
    </row>
    <row r="275" spans="1:1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6"/>
    </row>
    <row r="276" spans="1:1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6"/>
    </row>
    <row r="277" spans="1:1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6"/>
    </row>
    <row r="278" spans="1:1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6"/>
    </row>
    <row r="279" spans="1:1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6"/>
    </row>
    <row r="280" spans="1:1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6"/>
    </row>
    <row r="281" spans="1:1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6"/>
    </row>
    <row r="282" spans="1:1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6"/>
    </row>
    <row r="283" spans="1:1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6"/>
    </row>
    <row r="284" spans="1:1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6"/>
    </row>
    <row r="285" spans="1:1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6"/>
    </row>
    <row r="286" spans="1:1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6"/>
    </row>
    <row r="287" spans="1:1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6"/>
    </row>
    <row r="288" spans="1:1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6"/>
    </row>
    <row r="289" spans="1:1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6"/>
    </row>
    <row r="290" spans="1:1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6"/>
    </row>
    <row r="291" spans="1:1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6"/>
    </row>
    <row r="292" spans="1:1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6"/>
    </row>
    <row r="293" spans="1:1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6"/>
    </row>
    <row r="294" spans="1:1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6"/>
    </row>
    <row r="295" spans="1:1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6"/>
    </row>
    <row r="296" spans="1:1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6"/>
    </row>
    <row r="297" spans="1:1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6"/>
    </row>
    <row r="298" spans="1:1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6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6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6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6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6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6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6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6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6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</row>
    <row r="912" spans="1:1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6"/>
    </row>
    <row r="913" spans="1:1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6"/>
    </row>
    <row r="914" spans="1:1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6"/>
    </row>
    <row r="915" spans="1:1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6"/>
    </row>
    <row r="916" spans="1:1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6"/>
    </row>
    <row r="917" spans="1:1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6"/>
    </row>
    <row r="918" spans="1:1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6"/>
    </row>
    <row r="919" spans="1:1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6"/>
    </row>
    <row r="920" spans="1:1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6"/>
    </row>
    <row r="921" spans="1:1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6"/>
    </row>
    <row r="922" spans="1:1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6"/>
    </row>
    <row r="923" spans="1:1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6"/>
    </row>
    <row r="924" spans="1:1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6"/>
    </row>
    <row r="925" spans="1:1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6"/>
    </row>
    <row r="926" spans="1:1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6"/>
    </row>
    <row r="927" spans="1:12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6"/>
    </row>
    <row r="928" spans="1:12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6"/>
    </row>
    <row r="929" spans="1:12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6"/>
    </row>
    <row r="930" spans="1:12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6"/>
    </row>
    <row r="931" spans="1:12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6"/>
    </row>
    <row r="932" spans="1:12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6"/>
    </row>
    <row r="933" spans="1:12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6"/>
    </row>
    <row r="934" spans="1:12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6"/>
    </row>
    <row r="935" spans="1:12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6"/>
    </row>
    <row r="936" spans="1:12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6"/>
    </row>
    <row r="937" spans="1:12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6"/>
    </row>
    <row r="938" spans="1:12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6"/>
    </row>
    <row r="939" spans="1:12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6"/>
    </row>
    <row r="940" spans="1:12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6"/>
    </row>
    <row r="941" spans="1:12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6"/>
    </row>
    <row r="942" spans="1:12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6"/>
    </row>
    <row r="943" spans="1:12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6"/>
    </row>
    <row r="944" spans="1:12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6"/>
    </row>
    <row r="945" spans="1:12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6"/>
    </row>
    <row r="946" spans="1:12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6"/>
    </row>
    <row r="947" spans="1:12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6"/>
    </row>
    <row r="948" spans="1:12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6"/>
    </row>
    <row r="949" spans="1:12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6"/>
    </row>
    <row r="950" spans="1:12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6"/>
    </row>
    <row r="951" spans="1:12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6"/>
    </row>
    <row r="952" spans="1:12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6"/>
    </row>
    <row r="953" spans="1:12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6"/>
    </row>
    <row r="954" spans="1:12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6"/>
    </row>
    <row r="955" spans="1:12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6"/>
    </row>
    <row r="956" spans="1:12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6"/>
    </row>
    <row r="957" spans="1:12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6"/>
    </row>
    <row r="958" spans="1:12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6"/>
    </row>
    <row r="959" spans="1:12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6"/>
    </row>
    <row r="960" spans="1:12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6"/>
    </row>
    <row r="961" spans="1:12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6"/>
    </row>
    <row r="962" spans="1:12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6"/>
    </row>
    <row r="963" spans="1:12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6"/>
    </row>
    <row r="964" spans="1:12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6"/>
    </row>
    <row r="965" spans="1:12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6"/>
    </row>
    <row r="966" spans="1:12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6"/>
    </row>
    <row r="967" spans="1:12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6"/>
    </row>
    <row r="968" spans="1:12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6"/>
    </row>
    <row r="969" spans="1:12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6"/>
    </row>
    <row r="970" spans="1:12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6"/>
    </row>
    <row r="971" spans="1:12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6"/>
    </row>
    <row r="972" spans="1:12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6"/>
    </row>
    <row r="973" spans="1:12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6"/>
    </row>
    <row r="974" spans="1:12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6"/>
    </row>
    <row r="975" spans="1:12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6"/>
    </row>
    <row r="976" spans="1:12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6"/>
    </row>
    <row r="977" spans="1:12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6"/>
    </row>
    <row r="978" spans="1:12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6"/>
    </row>
    <row r="979" spans="1:12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6"/>
    </row>
    <row r="980" spans="1:12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6"/>
    </row>
    <row r="981" spans="1:12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6"/>
    </row>
    <row r="982" spans="1:12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6"/>
    </row>
    <row r="983" spans="1:12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6"/>
    </row>
  </sheetData>
  <sheetProtection/>
  <mergeCells count="67">
    <mergeCell ref="K93:K94"/>
    <mergeCell ref="I176:I177"/>
    <mergeCell ref="I147:I150"/>
    <mergeCell ref="I161:I166"/>
    <mergeCell ref="I174:I175"/>
    <mergeCell ref="I167:I169"/>
    <mergeCell ref="I171:I173"/>
    <mergeCell ref="I156:I160"/>
    <mergeCell ref="J70:J71"/>
    <mergeCell ref="K82:K83"/>
    <mergeCell ref="L93:L94"/>
    <mergeCell ref="I93:I94"/>
    <mergeCell ref="I151:I152"/>
    <mergeCell ref="I136:I137"/>
    <mergeCell ref="J93:J94"/>
    <mergeCell ref="I145:I146"/>
    <mergeCell ref="I140:I142"/>
    <mergeCell ref="I143:I144"/>
    <mergeCell ref="E93:E94"/>
    <mergeCell ref="F93:F94"/>
    <mergeCell ref="D93:D94"/>
    <mergeCell ref="I190:I191"/>
    <mergeCell ref="I70:I71"/>
    <mergeCell ref="L70:L71"/>
    <mergeCell ref="L82:L83"/>
    <mergeCell ref="J82:J83"/>
    <mergeCell ref="I82:I83"/>
    <mergeCell ref="K70:K71"/>
    <mergeCell ref="G93:G94"/>
    <mergeCell ref="A209:I209"/>
    <mergeCell ref="A205:I205"/>
    <mergeCell ref="A206:I206"/>
    <mergeCell ref="A207:I207"/>
    <mergeCell ref="A208:I208"/>
    <mergeCell ref="A203:I203"/>
    <mergeCell ref="I153:I155"/>
    <mergeCell ref="B93:B94"/>
    <mergeCell ref="C93:C94"/>
    <mergeCell ref="F70:F71"/>
    <mergeCell ref="G70:G71"/>
    <mergeCell ref="C70:C71"/>
    <mergeCell ref="D70:D71"/>
    <mergeCell ref="A82:A83"/>
    <mergeCell ref="E82:E83"/>
    <mergeCell ref="F82:F83"/>
    <mergeCell ref="C82:C83"/>
    <mergeCell ref="D82:D83"/>
    <mergeCell ref="A93:A94"/>
    <mergeCell ref="H93:H94"/>
    <mergeCell ref="G82:G83"/>
    <mergeCell ref="B82:B83"/>
    <mergeCell ref="A8:L8"/>
    <mergeCell ref="H70:H71"/>
    <mergeCell ref="H82:H83"/>
    <mergeCell ref="B70:B71"/>
    <mergeCell ref="A70:A71"/>
    <mergeCell ref="E70:E71"/>
    <mergeCell ref="J1:L1"/>
    <mergeCell ref="J3:L3"/>
    <mergeCell ref="J4:L4"/>
    <mergeCell ref="J5:L5"/>
    <mergeCell ref="K11:L11"/>
    <mergeCell ref="I193:I194"/>
    <mergeCell ref="J11:J12"/>
    <mergeCell ref="A9:L9"/>
    <mergeCell ref="A11:H11"/>
    <mergeCell ref="I11:I12"/>
  </mergeCells>
  <printOptions/>
  <pageMargins left="0.1968503937007874" right="0.1968503937007874" top="0.3937007874015748" bottom="0.3937007874015748" header="0.5118110236220472" footer="0.5118110236220472"/>
  <pageSetup fitToHeight="47" horizontalDpi="600" verticalDpi="600" orientation="landscape" paperSize="9" scale="70" r:id="rId1"/>
  <headerFooter alignWithMargins="0">
    <oddFooter>&amp;C&amp;P</oddFooter>
  </headerFooter>
  <rowBreaks count="7" manualBreakCount="7">
    <brk id="33" max="12" man="1"/>
    <brk id="44" max="12" man="1"/>
    <brk id="65" max="12" man="1"/>
    <brk id="95" max="12" man="1"/>
    <brk id="142" max="12" man="1"/>
    <brk id="152" max="12" man="1"/>
    <brk id="17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Полякова</cp:lastModifiedBy>
  <cp:lastPrinted>2011-02-24T09:43:47Z</cp:lastPrinted>
  <dcterms:created xsi:type="dcterms:W3CDTF">1996-10-08T23:32:33Z</dcterms:created>
  <dcterms:modified xsi:type="dcterms:W3CDTF">2013-12-10T02:38:52Z</dcterms:modified>
  <cp:category/>
  <cp:version/>
  <cp:contentType/>
  <cp:contentStatus/>
</cp:coreProperties>
</file>