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4505" windowHeight="7320" activeTab="0"/>
  </bookViews>
  <sheets>
    <sheet name="Доходы 2013-2015" sheetId="1" r:id="rId1"/>
  </sheets>
  <definedNames>
    <definedName name="_xlnm.Print_Area" localSheetId="0">'Доходы 2013-2015'!$A$2:$P$217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215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<sst xmlns="http://schemas.openxmlformats.org/spreadsheetml/2006/main" count="203" uniqueCount="194">
  <si>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</si>
  <si>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</si>
  <si>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</si>
  <si>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</si>
  <si>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</si>
  <si>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</si>
  <si>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</si>
  <si>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</si>
  <si>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</si>
  <si>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</si>
  <si>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</si>
  <si>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</si>
  <si>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</si>
  <si>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</si>
  <si>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</si>
  <si>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</si>
  <si>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</si>
  <si>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</si>
  <si>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</si>
  <si>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</si>
  <si>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</si>
  <si>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</si>
  <si>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</si>
  <si>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</si>
  <si>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</si>
  <si>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</si>
  <si>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</si>
  <si>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</si>
  <si>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</si>
  <si>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</si>
  <si>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</si>
  <si>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</si>
  <si>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</si>
  <si>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</si>
  <si>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</si>
  <si>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</si>
  <si>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</si>
  <si>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</si>
  <si>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</si>
  <si>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</si>
  <si>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</si>
  <si>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</si>
  <si>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</si>
  <si>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</si>
  <si>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</si>
  <si>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</si>
  <si>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</si>
  <si>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</si>
  <si>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</si>
  <si>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</si>
  <si>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</si>
  <si>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НАЛОГОВЫЕ И НЕНАЛОГОВЫЕ ДОХОДЫ</t>
  </si>
  <si>
    <t>Код классификации операций сектора государственного управления</t>
  </si>
  <si>
    <t>Прочие субсидии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</si>
  <si>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</si>
  <si>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</si>
  <si>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</si>
  <si>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</si>
  <si>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</si>
  <si>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Дотации бюджетам городских округов на поддержку мер по  обеспечению сбалансированности  бюджетов</t>
  </si>
  <si>
    <t xml:space="preserve"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</si>
  <si>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</si>
  <si>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</si>
  <si>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</si>
  <si>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</si>
  <si>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</si>
  <si>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</si>
  <si>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</si>
  <si>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</si>
  <si>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</si>
  <si>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</si>
  <si>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Федерации, а также штрафы, взыскание  которых осуществляется на основании ранее действовавшей статьи 117 Налогового кодекса  Российской Федерации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</si>
  <si>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</si>
  <si>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</si>
  <si>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</si>
  <si>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</si>
  <si>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</si>
  <si>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</si>
  <si>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</si>
  <si>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</si>
  <si>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</si>
  <si>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</si>
  <si>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</si>
  <si>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</si>
  <si>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</si>
  <si>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</si>
  <si>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</si>
  <si>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</si>
  <si>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Возврат остатков  субсидий, субвенций и иных межбюджетных трансфертов, имеющих целевое назначение, прошлых лет</t>
  </si>
  <si>
    <t>Возврат остатков  субсидий, субвенций и иных межбюджетных трансфертов, имеющих целевое назначение, прошлых лет из бюджетов городских округов</t>
  </si>
  <si>
    <t>% исполнения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</si>
  <si>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</si>
  <si>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</si>
  <si>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</si>
  <si>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 территории Российской Федерации, зачисляемые в консолидированные бюджеты субъектов Российской Федерации</t>
  </si>
  <si>
    <t>Прочие доходы от компенсации затрат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</si>
  <si>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</si>
  <si>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Доходы бюджетов городских округов от возврата отстатков субсидий и субвенций прошлых лет небюджетными организациями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</si>
  <si>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</si>
  <si>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за нарушение земельного законодательства</t>
  </si>
  <si>
    <t xml:space="preserve">Поступление сумм возмещения вреда, причиняемого автомобильным дорогам местного значения транспортными средствами, осуществляющими перевозки тяжеловесных и (или) крепногабаритных грузов, зачисляемые в бюджеты городских округов 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</si>
  <si>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</si>
  <si>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</si>
  <si>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</si>
  <si>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Единица измерения: руб.</t>
  </si>
  <si>
    <t>Исполнено</t>
  </si>
  <si>
    <t xml:space="preserve">ДОХОДЫ   МЕСТНОГО   БЮДЖЕТА   ГОРОДА   ЗЕЛЕНОГОРСКА                          </t>
  </si>
  <si>
    <t xml:space="preserve"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</si>
  <si>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Субсидии бюджетам муниципальных образований на реализацию мероприятий, предусмотренных подпрограммой "Развитие архивного дела в Красноярском крае" государственной программы "Развитие культуры"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</si>
  <si>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</si>
  <si>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 xml:space="preserve"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 </t>
  </si>
  <si>
    <t xml:space="preserve">Субсидии бюджетам муниципальных образований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 Красноярского края" </t>
  </si>
  <si>
    <t xml:space="preserve"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 </t>
  </si>
  <si>
    <t xml:space="preserve">Субсидии на выравнивание обеспеченности муниципальных образований края по реализации ими их отельных расходных обязательств 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</si>
  <si>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</t>
  </si>
  <si>
    <t xml:space="preserve">Субсидии на организацию отдыха, оздоровления и занятости детей в муниципальных загородных оздоровительных лагерях 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</si>
  <si>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</si>
  <si>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Субсидии на оплату стоимости набора продуктов питания или готовых блюд и их транспортировки в лагерях с дневным пребыванием детей</t>
  </si>
  <si>
    <t xml:space="preserve"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</t>
  </si>
  <si>
    <t xml:space="preserve"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 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</si>
  <si>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№11-5397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</si>
  <si>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 xml:space="preserve"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 </t>
  </si>
  <si>
    <t xml:space="preserve"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 </t>
  </si>
  <si>
    <t xml:space="preserve"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</t>
  </si>
  <si>
    <t xml:space="preserve"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 </t>
  </si>
  <si>
    <t xml:space="preserve"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 </t>
  </si>
  <si>
    <t xml:space="preserve">Субвенции бюджетам муниципальных образований края на финансирование расходов, связанных с предоставлением мер социальной поддержки инвалидам </t>
  </si>
  <si>
    <t xml:space="preserve"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 </t>
  </si>
  <si>
    <t xml:space="preserve"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 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</si>
  <si>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подвергшихся радиационному воздействию, и членам их семей</t>
  </si>
  <si>
    <t xml:space="preserve"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 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</si>
  <si>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</t>
  </si>
  <si>
    <t xml:space="preserve">Субвенции бюджетам муниципальных образований края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 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</si>
  <si>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</si>
  <si>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 xml:space="preserve"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 </t>
  </si>
  <si>
    <t xml:space="preserve">Субвенции бюджетам муниципальных образований края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 </t>
  </si>
  <si>
    <t xml:space="preserve"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 </t>
  </si>
  <si>
    <t xml:space="preserve"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</si>
  <si>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</si>
  <si>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 </t>
  </si>
  <si>
    <t xml:space="preserve"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 и бесплатного дошкольного образования в муниципальных общеобразовательных организациях </t>
  </si>
  <si>
    <t xml:space="preserve">Субвенции бюджетам муниципальных образований края на реализацию Закона края 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</t>
  </si>
  <si>
    <t xml:space="preserve">Субвенции бюджетам муниципальных образований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 </t>
  </si>
  <si>
    <t xml:space="preserve">Субвенции бюджетам муниципальных образований края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 образовательных организациях края, реализующих образовательную программу дошкольного образования" 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</si>
  <si>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</si>
  <si>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</si>
  <si>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 "Развитие дошкольного, общего и дополнительного образования детей" государственной программы Красноярского края "Развитие образования"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</si>
  <si>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</si>
  <si>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Денежные взыскания (штрафы) за нарушения законодательства в области охраны окружающей среды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</si>
  <si>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культуры"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</si>
  <si>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</si>
  <si>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</si>
  <si>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муницпальных образований на развитие и модернизацию автомобильных дорог местного значения городских округов, городских и сельских поселений в рамках подпрограммы "Содействие развитию и модернизации автомобильных дорог местного значения муниципальных образований"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</si>
  <si>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</si>
  <si>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Единовременная адресная материальная помощь на ремонт печного отпления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минимума, с учетом расходов на доставку и пересылку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</si>
  <si>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Приложение № 4</t>
  </si>
  <si>
    <t>к решению Совета депутатов</t>
  </si>
  <si>
    <t>ЗАТО г. Зеленогорска</t>
  </si>
  <si>
    <t>за 2014 год</t>
  </si>
  <si>
    <t>ПО КОДАМ ДОХОДОВ, ПОДВИДОВ, КЛАССИФИКАЦИИ ОПЕРАЦИЙ</t>
  </si>
  <si>
    <t>СЕКТОРА ГОСУДАРСТВЕННОГО УПРАВЛЕНИЯ, ОТНОСЯЩИХСЯ К ДХОДАМ БЮДЖЕТА,</t>
  </si>
  <si>
    <t>ЗАДОЛЖЕННОСТЬ И ПЕРАСЧЕТЫ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</si>
  <si>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</si>
  <si>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городских округов)</t>
  </si>
  <si>
    <t>Денежные взыскания (штрафы) за нарушение законодательства о налогах и сборах</t>
  </si>
  <si>
    <t>Создание и развитие сети многофункциональных центров за счет средств федерального бюджета в рамках подпрограммы "Повышение качества оказания услуг на базе многофункциональных центров предоставления государственных и муниципальных услуг" государственной программы Красноярского края "Содействие развитию местного самоуправления"</t>
  </si>
  <si>
    <t xml:space="preserve"> 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органом местного самоуправления городских округов и муниципальных районов в рамках подпрограммы "Стимулирование органов местного самоуправления края к эффективной реализации полномочий, закрепленных за муниципальными образованиями" государственной программы Красноярского края "Содействие развитию местного самоуправления"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</si>
  <si>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</si>
  <si>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</si>
  <si>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</si>
  <si>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</si>
  <si>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Государственная пошлина за выдачу органом местного самоуправления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</si>
  <si>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</si>
  <si>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Доходы от компенсации затрат государства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</si>
  <si>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</si>
  <si>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</si>
  <si>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</si>
  <si>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</si>
  <si>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Красноярском крае" государственной программы Красноярского края  "Молодежь Красноярского края в XXI веке"</t>
  </si>
  <si>
    <t>Субсидии на реализацию мероприятия по обеспечению жильем молодых семей федеральной целевой программы "Жилище" на 2011-2015 годы в рамках подпрограммы "Обеспечение жильем молодых семей в Красноярском крае" государственной программы Красноярского края "Молодежь Красноярского края в XXI веке"</t>
  </si>
  <si>
    <t>Субсидии бюджетам муниципальных образований края начастичное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 с 1 октября 2014 года на 10 процентов</t>
  </si>
  <si>
    <t xml:space="preserve">Субсидии бюджетам муниципальных образований края на частичное финансирование (возмещение) расходов на персональные, устанавливаемые в целях повышения оплаты труда молодым специалистам </t>
  </si>
  <si>
    <t>Субсидии бюджетам муниципальных образований на разработку схем водоснабжения и водоотведения в рамках подпрограмм "Чистая вода Красноярского края"государственной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</si>
  <si>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</si>
  <si>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  в рамках подпрограммы "Развитие 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</si>
  <si>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 "Развитие 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</si>
  <si>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</t>
  </si>
  <si>
    <t xml:space="preserve">Субвенции бюджетам муниципальных образований края  на финансирование расходов, связанных с предоставлением ежегодной денежной выплаты лицам, награжденным  нагрудным знаком  "Почетный донор России" 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</si>
  <si>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</si>
  <si>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министрерству экономики и регионального развития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</si>
  <si>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края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</si>
  <si>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Межбюджетные трансферты бюджетам закрытых административно-территориальных образований края на переселение граждан</t>
  </si>
  <si>
    <t>Утвержденные бюджетные назначения</t>
  </si>
  <si>
    <r>
      <rPr>
        <sz val="14"/>
        <rFont val="Times New Roman"/>
        <family val="1"/>
      </rPr>
      <t xml:space="preserve">от  </t>
    </r>
    <r>
      <rPr>
        <u val="single"/>
        <sz val="14"/>
        <rFont val="Times New Roman"/>
        <family val="1"/>
      </rPr>
      <t>04.06.2015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11-56р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</si>
</sst>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4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177" fontId="0" fillId="33" borderId="0" xfId="0" applyNumberFormat="1" applyFill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justify" vertical="top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 horizontal="justify" vertical="top" wrapText="1"/>
    </xf>
    <xf numFmtId="177" fontId="4" fillId="34" borderId="0" xfId="0" applyNumberFormat="1" applyFont="1" applyFill="1" applyAlignment="1">
      <alignment/>
    </xf>
    <xf numFmtId="0" fontId="7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177" fontId="7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177" fontId="0" fillId="34" borderId="0" xfId="0" applyNumberFormat="1" applyFill="1" applyAlignment="1">
      <alignment/>
    </xf>
    <xf numFmtId="0" fontId="5" fillId="34" borderId="11" xfId="0" applyFont="1" applyFill="1" applyBorder="1" applyAlignment="1">
      <alignment horizontal="justify" vertical="top"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4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180" fontId="8" fillId="0" borderId="12" xfId="0" applyNumberFormat="1" applyFont="1" applyFill="1" applyBorder="1" applyAlignment="1">
      <alignment horizontal="center" vertical="justify" wrapText="1"/>
    </xf>
    <xf numFmtId="0" fontId="8" fillId="0" borderId="12" xfId="0" applyFont="1" applyFill="1" applyBorder="1" applyAlignment="1">
      <alignment horizontal="center" vertical="justify" wrapText="1"/>
    </xf>
    <xf numFmtId="181" fontId="8" fillId="0" borderId="12" xfId="0" applyNumberFormat="1" applyFont="1" applyFill="1" applyBorder="1" applyAlignment="1">
      <alignment horizontal="center" vertical="justify" wrapText="1"/>
    </xf>
    <xf numFmtId="180" fontId="8" fillId="34" borderId="14" xfId="0" applyNumberFormat="1" applyFont="1" applyFill="1" applyBorder="1" applyAlignment="1">
      <alignment horizontal="center" vertical="justify" wrapText="1"/>
    </xf>
    <xf numFmtId="0" fontId="5" fillId="34" borderId="11" xfId="0" applyFont="1" applyFill="1" applyBorder="1" applyAlignment="1">
      <alignment horizontal="justify" vertical="top" wrapText="1"/>
    </xf>
    <xf numFmtId="0" fontId="0" fillId="36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top" wrapText="1"/>
    </xf>
    <xf numFmtId="4" fontId="8" fillId="34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justify" vertical="top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justify" vertical="top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justify" wrapText="1"/>
    </xf>
    <xf numFmtId="181" fontId="8" fillId="0" borderId="14" xfId="0" applyNumberFormat="1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justify" wrapText="1"/>
    </xf>
    <xf numFmtId="179" fontId="8" fillId="0" borderId="14" xfId="0" applyNumberFormat="1" applyFont="1" applyFill="1" applyBorder="1" applyAlignment="1">
      <alignment horizontal="center" vertical="justify" wrapText="1"/>
    </xf>
    <xf numFmtId="4" fontId="8" fillId="0" borderId="12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justify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181" fontId="8" fillId="0" borderId="11" xfId="0" applyNumberFormat="1" applyFont="1" applyFill="1" applyBorder="1" applyAlignment="1">
      <alignment horizontal="center" vertical="justify" wrapText="1"/>
    </xf>
    <xf numFmtId="180" fontId="8" fillId="0" borderId="11" xfId="0" applyNumberFormat="1" applyFont="1" applyFill="1" applyBorder="1" applyAlignment="1">
      <alignment horizontal="center" vertical="justify" wrapText="1"/>
    </xf>
    <xf numFmtId="179" fontId="8" fillId="0" borderId="11" xfId="0" applyNumberFormat="1" applyFont="1" applyFill="1" applyBorder="1" applyAlignment="1">
      <alignment horizontal="center" vertical="justify" wrapText="1"/>
    </xf>
    <xf numFmtId="180" fontId="5" fillId="0" borderId="10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181" fontId="5" fillId="0" borderId="11" xfId="0" applyNumberFormat="1" applyFont="1" applyFill="1" applyBorder="1" applyAlignment="1">
      <alignment horizontal="center" vertical="justify" wrapText="1"/>
    </xf>
    <xf numFmtId="180" fontId="5" fillId="0" borderId="11" xfId="0" applyNumberFormat="1" applyFont="1" applyFill="1" applyBorder="1" applyAlignment="1">
      <alignment horizontal="center" vertical="justify" wrapText="1"/>
    </xf>
    <xf numFmtId="179" fontId="5" fillId="0" borderId="11" xfId="0" applyNumberFormat="1" applyFont="1" applyFill="1" applyBorder="1" applyAlignment="1">
      <alignment horizontal="center" vertical="justify" wrapText="1"/>
    </xf>
    <xf numFmtId="180" fontId="8" fillId="34" borderId="10" xfId="0" applyNumberFormat="1" applyFont="1" applyFill="1" applyBorder="1" applyAlignment="1">
      <alignment horizontal="center" vertical="justify" wrapText="1"/>
    </xf>
    <xf numFmtId="0" fontId="8" fillId="34" borderId="11" xfId="0" applyFont="1" applyFill="1" applyBorder="1" applyAlignment="1">
      <alignment horizontal="center" vertical="justify" wrapText="1"/>
    </xf>
    <xf numFmtId="181" fontId="8" fillId="34" borderId="11" xfId="0" applyNumberFormat="1" applyFont="1" applyFill="1" applyBorder="1" applyAlignment="1">
      <alignment horizontal="center" vertical="justify" wrapText="1"/>
    </xf>
    <xf numFmtId="180" fontId="8" fillId="34" borderId="11" xfId="0" applyNumberFormat="1" applyFont="1" applyFill="1" applyBorder="1" applyAlignment="1">
      <alignment horizontal="center" vertical="justify" wrapText="1"/>
    </xf>
    <xf numFmtId="179" fontId="8" fillId="34" borderId="11" xfId="0" applyNumberFormat="1" applyFont="1" applyFill="1" applyBorder="1" applyAlignment="1">
      <alignment horizontal="center" vertical="justify" wrapText="1"/>
    </xf>
    <xf numFmtId="180" fontId="5" fillId="34" borderId="10" xfId="0" applyNumberFormat="1" applyFont="1" applyFill="1" applyBorder="1" applyAlignment="1">
      <alignment horizontal="center" vertical="justify" wrapText="1"/>
    </xf>
    <xf numFmtId="0" fontId="5" fillId="34" borderId="11" xfId="0" applyFont="1" applyFill="1" applyBorder="1" applyAlignment="1">
      <alignment horizontal="center" vertical="justify" wrapText="1"/>
    </xf>
    <xf numFmtId="181" fontId="5" fillId="34" borderId="11" xfId="0" applyNumberFormat="1" applyFont="1" applyFill="1" applyBorder="1" applyAlignment="1">
      <alignment horizontal="center" vertical="justify" wrapText="1"/>
    </xf>
    <xf numFmtId="180" fontId="5" fillId="34" borderId="11" xfId="0" applyNumberFormat="1" applyFont="1" applyFill="1" applyBorder="1" applyAlignment="1">
      <alignment horizontal="center" vertical="justify" wrapText="1"/>
    </xf>
    <xf numFmtId="179" fontId="5" fillId="34" borderId="11" xfId="0" applyNumberFormat="1" applyFont="1" applyFill="1" applyBorder="1" applyAlignment="1">
      <alignment horizontal="center" vertical="justify" wrapText="1"/>
    </xf>
    <xf numFmtId="180" fontId="8" fillId="0" borderId="13" xfId="0" applyNumberFormat="1" applyFont="1" applyFill="1" applyBorder="1" applyAlignment="1">
      <alignment horizontal="center" vertical="justify" wrapText="1"/>
    </xf>
    <xf numFmtId="180" fontId="5" fillId="0" borderId="10" xfId="0" applyNumberFormat="1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181" fontId="5" fillId="0" borderId="11" xfId="0" applyNumberFormat="1" applyFont="1" applyBorder="1" applyAlignment="1">
      <alignment horizontal="center" vertical="justify" wrapText="1"/>
    </xf>
    <xf numFmtId="180" fontId="5" fillId="0" borderId="11" xfId="0" applyNumberFormat="1" applyFont="1" applyBorder="1" applyAlignment="1">
      <alignment horizontal="center" vertical="justify" wrapText="1"/>
    </xf>
    <xf numFmtId="179" fontId="5" fillId="0" borderId="11" xfId="0" applyNumberFormat="1" applyFont="1" applyBorder="1" applyAlignment="1">
      <alignment horizontal="center" vertical="justify" wrapText="1"/>
    </xf>
    <xf numFmtId="181" fontId="5" fillId="0" borderId="13" xfId="0" applyNumberFormat="1" applyFont="1" applyFill="1" applyBorder="1" applyAlignment="1">
      <alignment horizontal="center" vertical="justify" wrapText="1"/>
    </xf>
    <xf numFmtId="180" fontId="5" fillId="0" borderId="13" xfId="0" applyNumberFormat="1" applyFont="1" applyFill="1" applyBorder="1" applyAlignment="1">
      <alignment horizontal="center" vertical="justify" wrapText="1"/>
    </xf>
    <xf numFmtId="179" fontId="5" fillId="0" borderId="13" xfId="0" applyNumberFormat="1" applyFont="1" applyFill="1" applyBorder="1" applyAlignment="1">
      <alignment horizontal="center" vertical="justify" wrapText="1"/>
    </xf>
    <xf numFmtId="180" fontId="8" fillId="0" borderId="10" xfId="0" applyNumberFormat="1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181" fontId="8" fillId="0" borderId="11" xfId="0" applyNumberFormat="1" applyFont="1" applyBorder="1" applyAlignment="1">
      <alignment horizontal="center" vertical="justify" wrapText="1"/>
    </xf>
    <xf numFmtId="181" fontId="8" fillId="0" borderId="13" xfId="0" applyNumberFormat="1" applyFont="1" applyBorder="1" applyAlignment="1">
      <alignment horizontal="center" vertical="justify" wrapText="1"/>
    </xf>
    <xf numFmtId="180" fontId="8" fillId="0" borderId="13" xfId="0" applyNumberFormat="1" applyFont="1" applyBorder="1" applyAlignment="1">
      <alignment horizontal="center" vertical="justify" wrapText="1"/>
    </xf>
    <xf numFmtId="179" fontId="8" fillId="0" borderId="13" xfId="0" applyNumberFormat="1" applyFont="1" applyBorder="1" applyAlignment="1">
      <alignment horizontal="center" vertical="justify" wrapText="1"/>
    </xf>
    <xf numFmtId="181" fontId="8" fillId="0" borderId="13" xfId="0" applyNumberFormat="1" applyFont="1" applyFill="1" applyBorder="1" applyAlignment="1">
      <alignment horizontal="center" vertical="justify" wrapText="1"/>
    </xf>
    <xf numFmtId="179" fontId="8" fillId="0" borderId="13" xfId="0" applyNumberFormat="1" applyFont="1" applyFill="1" applyBorder="1" applyAlignment="1">
      <alignment horizontal="center" vertical="justify" wrapText="1"/>
    </xf>
    <xf numFmtId="180" fontId="8" fillId="0" borderId="11" xfId="0" applyNumberFormat="1" applyFont="1" applyBorder="1" applyAlignment="1">
      <alignment horizontal="center" vertical="justify" wrapText="1"/>
    </xf>
    <xf numFmtId="179" fontId="8" fillId="0" borderId="11" xfId="0" applyNumberFormat="1" applyFont="1" applyBorder="1" applyAlignment="1">
      <alignment horizontal="center" vertical="justify" wrapText="1"/>
    </xf>
    <xf numFmtId="181" fontId="8" fillId="0" borderId="17" xfId="0" applyNumberFormat="1" applyFont="1" applyFill="1" applyBorder="1" applyAlignment="1">
      <alignment horizontal="center" vertical="justify" wrapText="1"/>
    </xf>
    <xf numFmtId="180" fontId="8" fillId="0" borderId="17" xfId="0" applyNumberFormat="1" applyFont="1" applyFill="1" applyBorder="1" applyAlignment="1">
      <alignment horizontal="center" vertical="justify" wrapText="1"/>
    </xf>
    <xf numFmtId="179" fontId="8" fillId="0" borderId="17" xfId="0" applyNumberFormat="1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justify" wrapText="1"/>
    </xf>
    <xf numFmtId="181" fontId="9" fillId="0" borderId="11" xfId="0" applyNumberFormat="1" applyFont="1" applyFill="1" applyBorder="1" applyAlignment="1">
      <alignment horizontal="center" vertical="justify" wrapText="1"/>
    </xf>
    <xf numFmtId="180" fontId="9" fillId="0" borderId="11" xfId="0" applyNumberFormat="1" applyFont="1" applyFill="1" applyBorder="1" applyAlignment="1">
      <alignment horizontal="center" vertical="justify" wrapText="1"/>
    </xf>
    <xf numFmtId="179" fontId="9" fillId="0" borderId="11" xfId="0" applyNumberFormat="1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181" fontId="8" fillId="0" borderId="10" xfId="0" applyNumberFormat="1" applyFont="1" applyFill="1" applyBorder="1" applyAlignment="1">
      <alignment horizontal="center" vertical="justify" wrapText="1"/>
    </xf>
    <xf numFmtId="179" fontId="8" fillId="0" borderId="10" xfId="0" applyNumberFormat="1" applyFont="1" applyFill="1" applyBorder="1" applyAlignment="1">
      <alignment horizontal="center" vertical="justify" wrapText="1"/>
    </xf>
    <xf numFmtId="180" fontId="9" fillId="0" borderId="12" xfId="0" applyNumberFormat="1" applyFont="1" applyBorder="1" applyAlignment="1">
      <alignment horizontal="center" vertical="justify" wrapText="1"/>
    </xf>
    <xf numFmtId="0" fontId="9" fillId="0" borderId="12" xfId="0" applyFont="1" applyBorder="1" applyAlignment="1">
      <alignment horizontal="center" vertical="justify" wrapText="1"/>
    </xf>
    <xf numFmtId="181" fontId="9" fillId="0" borderId="12" xfId="0" applyNumberFormat="1" applyFont="1" applyBorder="1" applyAlignment="1">
      <alignment horizontal="center" vertical="justify" wrapText="1"/>
    </xf>
    <xf numFmtId="179" fontId="9" fillId="0" borderId="12" xfId="0" applyNumberFormat="1" applyFont="1" applyBorder="1" applyAlignment="1">
      <alignment horizontal="center" vertical="justify" wrapText="1"/>
    </xf>
    <xf numFmtId="180" fontId="9" fillId="0" borderId="12" xfId="0" applyNumberFormat="1" applyFont="1" applyFill="1" applyBorder="1" applyAlignment="1">
      <alignment horizontal="center" vertical="justify" wrapText="1"/>
    </xf>
    <xf numFmtId="0" fontId="9" fillId="0" borderId="12" xfId="0" applyFont="1" applyFill="1" applyBorder="1" applyAlignment="1">
      <alignment horizontal="center" vertical="justify" wrapText="1"/>
    </xf>
    <xf numFmtId="181" fontId="9" fillId="0" borderId="12" xfId="0" applyNumberFormat="1" applyFont="1" applyFill="1" applyBorder="1" applyAlignment="1">
      <alignment horizontal="center" vertical="justify" wrapText="1"/>
    </xf>
    <xf numFmtId="179" fontId="9" fillId="0" borderId="12" xfId="0" applyNumberFormat="1" applyFont="1" applyFill="1" applyBorder="1" applyAlignment="1">
      <alignment horizontal="center" vertical="justify" wrapText="1"/>
    </xf>
    <xf numFmtId="180" fontId="8" fillId="0" borderId="12" xfId="0" applyNumberFormat="1" applyFont="1" applyFill="1" applyBorder="1" applyAlignment="1">
      <alignment horizontal="center" vertical="justify" wrapText="1"/>
    </xf>
    <xf numFmtId="0" fontId="8" fillId="0" borderId="12" xfId="0" applyFont="1" applyFill="1" applyBorder="1" applyAlignment="1">
      <alignment horizontal="center" vertical="justify" wrapText="1"/>
    </xf>
    <xf numFmtId="181" fontId="8" fillId="0" borderId="12" xfId="0" applyNumberFormat="1" applyFont="1" applyFill="1" applyBorder="1" applyAlignment="1">
      <alignment horizontal="center" vertical="justify" wrapText="1"/>
    </xf>
    <xf numFmtId="179" fontId="8" fillId="0" borderId="12" xfId="0" applyNumberFormat="1" applyFont="1" applyFill="1" applyBorder="1" applyAlignment="1">
      <alignment horizontal="center" vertical="justify" wrapText="1"/>
    </xf>
    <xf numFmtId="180" fontId="9" fillId="0" borderId="12" xfId="0" applyNumberFormat="1" applyFont="1" applyFill="1" applyBorder="1" applyAlignment="1">
      <alignment horizontal="center" vertical="justify" wrapText="1"/>
    </xf>
    <xf numFmtId="0" fontId="9" fillId="0" borderId="12" xfId="0" applyFont="1" applyFill="1" applyBorder="1" applyAlignment="1">
      <alignment horizontal="center" vertical="justify" wrapText="1"/>
    </xf>
    <xf numFmtId="181" fontId="9" fillId="0" borderId="12" xfId="0" applyNumberFormat="1" applyFont="1" applyFill="1" applyBorder="1" applyAlignment="1">
      <alignment horizontal="center" vertical="justify" wrapText="1"/>
    </xf>
    <xf numFmtId="179" fontId="9" fillId="0" borderId="12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181" fontId="5" fillId="0" borderId="10" xfId="0" applyNumberFormat="1" applyFont="1" applyFill="1" applyBorder="1" applyAlignment="1">
      <alignment horizontal="center" vertical="justify" wrapText="1"/>
    </xf>
    <xf numFmtId="179" fontId="5" fillId="0" borderId="10" xfId="0" applyNumberFormat="1" applyFont="1" applyFill="1" applyBorder="1" applyAlignment="1">
      <alignment horizontal="center" vertical="justify" wrapText="1"/>
    </xf>
    <xf numFmtId="180" fontId="8" fillId="34" borderId="12" xfId="0" applyNumberFormat="1" applyFont="1" applyFill="1" applyBorder="1" applyAlignment="1">
      <alignment horizontal="center" vertical="justify" wrapText="1"/>
    </xf>
    <xf numFmtId="0" fontId="8" fillId="34" borderId="13" xfId="0" applyFont="1" applyFill="1" applyBorder="1" applyAlignment="1">
      <alignment horizontal="center" vertical="justify" wrapText="1"/>
    </xf>
    <xf numFmtId="181" fontId="8" fillId="34" borderId="13" xfId="0" applyNumberFormat="1" applyFont="1" applyFill="1" applyBorder="1" applyAlignment="1">
      <alignment horizontal="center" vertical="justify" wrapText="1"/>
    </xf>
    <xf numFmtId="180" fontId="8" fillId="34" borderId="13" xfId="0" applyNumberFormat="1" applyFont="1" applyFill="1" applyBorder="1" applyAlignment="1">
      <alignment horizontal="center" vertical="justify" wrapText="1"/>
    </xf>
    <xf numFmtId="179" fontId="8" fillId="34" borderId="13" xfId="0" applyNumberFormat="1" applyFont="1" applyFill="1" applyBorder="1" applyAlignment="1">
      <alignment horizontal="center" vertical="justify" wrapText="1"/>
    </xf>
    <xf numFmtId="0" fontId="8" fillId="34" borderId="12" xfId="0" applyFont="1" applyFill="1" applyBorder="1" applyAlignment="1">
      <alignment horizontal="center" vertical="justify" wrapText="1"/>
    </xf>
    <xf numFmtId="181" fontId="8" fillId="34" borderId="12" xfId="0" applyNumberFormat="1" applyFont="1" applyFill="1" applyBorder="1" applyAlignment="1">
      <alignment horizontal="center" vertical="justify" wrapText="1"/>
    </xf>
    <xf numFmtId="179" fontId="8" fillId="34" borderId="12" xfId="0" applyNumberFormat="1" applyFont="1" applyFill="1" applyBorder="1" applyAlignment="1">
      <alignment horizontal="center" vertical="justify" wrapText="1"/>
    </xf>
    <xf numFmtId="0" fontId="8" fillId="34" borderId="14" xfId="0" applyFont="1" applyFill="1" applyBorder="1" applyAlignment="1">
      <alignment horizontal="center" vertical="justify" wrapText="1"/>
    </xf>
    <xf numFmtId="181" fontId="8" fillId="34" borderId="14" xfId="0" applyNumberFormat="1" applyFont="1" applyFill="1" applyBorder="1" applyAlignment="1">
      <alignment horizontal="center" vertical="justify" wrapText="1"/>
    </xf>
    <xf numFmtId="179" fontId="8" fillId="34" borderId="14" xfId="0" applyNumberFormat="1" applyFont="1" applyFill="1" applyBorder="1" applyAlignment="1">
      <alignment horizontal="center" vertical="justify" wrapText="1"/>
    </xf>
    <xf numFmtId="0" fontId="8" fillId="34" borderId="15" xfId="0" applyFont="1" applyFill="1" applyBorder="1" applyAlignment="1">
      <alignment horizontal="center" vertical="justify" wrapText="1"/>
    </xf>
    <xf numFmtId="181" fontId="8" fillId="34" borderId="15" xfId="0" applyNumberFormat="1" applyFont="1" applyFill="1" applyBorder="1" applyAlignment="1">
      <alignment horizontal="center" vertical="justify" wrapText="1"/>
    </xf>
    <xf numFmtId="180" fontId="8" fillId="34" borderId="15" xfId="0" applyNumberFormat="1" applyFont="1" applyFill="1" applyBorder="1" applyAlignment="1">
      <alignment horizontal="center" vertical="justify" wrapText="1"/>
    </xf>
    <xf numFmtId="179" fontId="8" fillId="34" borderId="15" xfId="0" applyNumberFormat="1" applyFont="1" applyFill="1" applyBorder="1" applyAlignment="1">
      <alignment horizontal="center" vertical="justify" wrapText="1"/>
    </xf>
    <xf numFmtId="180" fontId="8" fillId="0" borderId="11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18" xfId="0" applyFont="1" applyBorder="1" applyAlignment="1">
      <alignment/>
    </xf>
    <xf numFmtId="0" fontId="14" fillId="35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textRotation="90" wrapText="1"/>
    </xf>
    <xf numFmtId="0" fontId="5" fillId="34" borderId="0" xfId="0" applyFont="1" applyFill="1" applyBorder="1" applyAlignment="1">
      <alignment horizont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180" fontId="8" fillId="34" borderId="14" xfId="0" applyNumberFormat="1" applyFont="1" applyFill="1" applyBorder="1" applyAlignment="1">
      <alignment horizontal="center" vertical="justify" wrapText="1"/>
    </xf>
    <xf numFmtId="0" fontId="8" fillId="0" borderId="19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2" fontId="5" fillId="0" borderId="16" xfId="0" applyNumberFormat="1" applyFont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5" fillId="34" borderId="0" xfId="0" applyFont="1" applyFill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horizontal="right"/>
    </xf>
    <xf numFmtId="0" fontId="16" fillId="34" borderId="0" xfId="0" applyFont="1" applyFill="1" applyAlignment="1">
      <alignment horizontal="right"/>
    </xf>
    <xf numFmtId="177" fontId="8" fillId="34" borderId="20" xfId="0" applyNumberFormat="1" applyFont="1" applyFill="1" applyBorder="1" applyAlignment="1">
      <alignment horizontal="right"/>
    </xf>
    <xf numFmtId="177" fontId="8" fillId="34" borderId="0" xfId="0" applyNumberFormat="1" applyFont="1" applyFill="1" applyBorder="1" applyAlignment="1">
      <alignment horizontal="right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justify" wrapText="1"/>
    </xf>
    <xf numFmtId="180" fontId="8" fillId="0" borderId="14" xfId="0" applyNumberFormat="1" applyFont="1" applyFill="1" applyBorder="1" applyAlignment="1">
      <alignment horizontal="center" vertical="justify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21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justify" wrapText="1"/>
    </xf>
    <xf numFmtId="181" fontId="8" fillId="0" borderId="12" xfId="0" applyNumberFormat="1" applyFont="1" applyFill="1" applyBorder="1" applyAlignment="1">
      <alignment horizontal="center" vertical="justify" wrapText="1"/>
    </xf>
    <xf numFmtId="181" fontId="8" fillId="0" borderId="14" xfId="0" applyNumberFormat="1" applyFont="1" applyFill="1" applyBorder="1" applyAlignment="1">
      <alignment horizontal="center" vertical="justify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justify" wrapText="1"/>
    </xf>
    <xf numFmtId="179" fontId="8" fillId="0" borderId="14" xfId="0" applyNumberFormat="1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181" fontId="8" fillId="34" borderId="12" xfId="0" applyNumberFormat="1" applyFont="1" applyFill="1" applyBorder="1" applyAlignment="1">
      <alignment horizontal="center" vertical="justify" wrapText="1"/>
    </xf>
    <xf numFmtId="181" fontId="8" fillId="34" borderId="14" xfId="0" applyNumberFormat="1" applyFont="1" applyFill="1" applyBorder="1" applyAlignment="1">
      <alignment horizontal="center" vertical="justify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justify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0" fontId="8" fillId="34" borderId="12" xfId="0" applyNumberFormat="1" applyFont="1" applyFill="1" applyBorder="1" applyAlignment="1">
      <alignment horizontal="center" vertical="justify" wrapText="1"/>
    </xf>
    <xf numFmtId="180" fontId="8" fillId="34" borderId="14" xfId="0" applyNumberFormat="1" applyFont="1" applyFill="1" applyBorder="1" applyAlignment="1">
      <alignment horizontal="center" vertical="justify" wrapText="1"/>
    </xf>
    <xf numFmtId="179" fontId="8" fillId="34" borderId="12" xfId="0" applyNumberFormat="1" applyFont="1" applyFill="1" applyBorder="1" applyAlignment="1">
      <alignment horizontal="center" vertical="justify" wrapText="1"/>
    </xf>
    <xf numFmtId="179" fontId="8" fillId="34" borderId="14" xfId="0" applyNumberFormat="1" applyFont="1" applyFill="1" applyBorder="1" applyAlignment="1">
      <alignment horizontal="center" vertical="justify" wrapText="1"/>
    </xf>
    <xf numFmtId="0" fontId="8" fillId="34" borderId="12" xfId="0" applyFont="1" applyFill="1" applyBorder="1" applyAlignment="1">
      <alignment horizontal="center" vertical="justify" wrapText="1"/>
    </xf>
    <xf numFmtId="0" fontId="8" fillId="34" borderId="14" xfId="0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justify" vertical="top" wrapText="1"/>
    </xf>
    <xf numFmtId="0" fontId="5" fillId="34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2" xfId="0" applyFont="1" applyFill="1" applyBorder="1" applyAlignment="1">
      <alignment horizontal="justify" vertical="top" wrapText="1"/>
    </xf>
    <xf numFmtId="0" fontId="8" fillId="34" borderId="14" xfId="0" applyFont="1" applyFill="1" applyBorder="1" applyAlignment="1">
      <alignment horizontal="justify" vertical="top" wrapText="1"/>
    </xf>
    <xf numFmtId="2" fontId="8" fillId="0" borderId="12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2"/>
  <sheetViews>
    <sheetView tabSelected="1" view="pageBreakPreview" zoomScale="44" zoomScaleNormal="80" zoomScaleSheetLayoutView="44" zoomScalePageLayoutView="0" workbookViewId="0" topLeftCell="A1">
      <selection activeCell="C11" sqref="C11:M11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123.28125" style="0" customWidth="1"/>
    <col min="10" max="10" width="25.00390625" style="0" customWidth="1"/>
    <col min="11" max="11" width="22.8515625" style="42" customWidth="1"/>
    <col min="12" max="12" width="4.421875" style="0" hidden="1" customWidth="1"/>
    <col min="13" max="13" width="20.140625" style="0" customWidth="1"/>
    <col min="14" max="14" width="9.140625" style="0" customWidth="1"/>
    <col min="15" max="15" width="0.71875" style="0" customWidth="1"/>
    <col min="16" max="16" width="9.140625" style="0" hidden="1" customWidth="1"/>
  </cols>
  <sheetData>
    <row r="1" ht="12.75">
      <c r="K1" s="239"/>
    </row>
    <row r="2" spans="11:13" ht="12.75">
      <c r="K2" s="55"/>
      <c r="M2" s="71"/>
    </row>
    <row r="3" spans="1:13" ht="18" customHeight="1">
      <c r="A3" s="4"/>
      <c r="B3" s="47"/>
      <c r="C3" s="47"/>
      <c r="D3" s="47"/>
      <c r="E3" s="47"/>
      <c r="F3" s="47"/>
      <c r="G3" s="47"/>
      <c r="H3" s="47"/>
      <c r="I3" s="47"/>
      <c r="J3" s="47"/>
      <c r="K3" s="50"/>
      <c r="M3" s="71"/>
    </row>
    <row r="4" spans="1:13" ht="15.75" customHeight="1">
      <c r="A4" s="4"/>
      <c r="B4" s="47"/>
      <c r="C4" s="47"/>
      <c r="D4" s="47"/>
      <c r="E4" s="47"/>
      <c r="F4" s="47"/>
      <c r="G4" s="47"/>
      <c r="H4" s="47"/>
      <c r="I4" s="47"/>
      <c r="J4" s="243" t="s">
        <v>155</v>
      </c>
      <c r="K4" s="243"/>
      <c r="L4" s="243"/>
      <c r="M4" s="243"/>
    </row>
    <row r="5" spans="1:13" ht="15.75" customHeight="1">
      <c r="A5" s="4"/>
      <c r="B5" s="47"/>
      <c r="C5" s="47"/>
      <c r="D5" s="47"/>
      <c r="E5" s="47"/>
      <c r="F5" s="47"/>
      <c r="G5" s="47"/>
      <c r="H5" s="47"/>
      <c r="I5" s="47"/>
      <c r="J5" s="243" t="s">
        <v>156</v>
      </c>
      <c r="K5" s="243"/>
      <c r="L5" s="243"/>
      <c r="M5" s="243"/>
    </row>
    <row r="6" spans="1:13" ht="15.75" customHeight="1">
      <c r="A6" s="4"/>
      <c r="B6" s="47"/>
      <c r="C6" s="47"/>
      <c r="D6" s="47"/>
      <c r="E6" s="47"/>
      <c r="F6" s="47"/>
      <c r="G6" s="47"/>
      <c r="H6" s="47"/>
      <c r="I6" s="47"/>
      <c r="J6" s="243" t="s">
        <v>157</v>
      </c>
      <c r="K6" s="243"/>
      <c r="L6" s="243"/>
      <c r="M6" s="243"/>
    </row>
    <row r="7" spans="1:13" ht="21" customHeight="1">
      <c r="A7" s="4"/>
      <c r="B7" s="47"/>
      <c r="C7" s="47"/>
      <c r="D7" s="47"/>
      <c r="E7" s="47"/>
      <c r="F7" s="47"/>
      <c r="G7" s="47"/>
      <c r="H7" s="47"/>
      <c r="I7" s="47"/>
      <c r="J7" s="244" t="s">
        <v>193</v>
      </c>
      <c r="K7" s="243"/>
      <c r="L7" s="243"/>
      <c r="M7" s="243"/>
    </row>
    <row r="8" spans="1:13" ht="15.75" customHeight="1">
      <c r="A8" s="4"/>
      <c r="B8" s="303"/>
      <c r="C8" s="303"/>
      <c r="D8" s="303"/>
      <c r="E8" s="303"/>
      <c r="F8" s="303"/>
      <c r="G8" s="303"/>
      <c r="H8" s="303"/>
      <c r="I8" s="303"/>
      <c r="J8" s="51"/>
      <c r="K8" s="51"/>
      <c r="M8" s="71"/>
    </row>
    <row r="9" spans="1:13" ht="13.5" customHeight="1">
      <c r="A9" s="4"/>
      <c r="B9" s="47"/>
      <c r="C9" s="47"/>
      <c r="D9" s="47"/>
      <c r="E9" s="47"/>
      <c r="F9" s="47"/>
      <c r="G9" s="47"/>
      <c r="H9" s="47"/>
      <c r="I9" s="52"/>
      <c r="J9" s="52"/>
      <c r="K9" s="53"/>
      <c r="M9" s="71"/>
    </row>
    <row r="10" spans="1:13" s="2" customFormat="1" ht="25.5" customHeight="1">
      <c r="A10" s="5"/>
      <c r="B10" s="240" t="s">
        <v>106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11" spans="1:13" s="2" customFormat="1" ht="25.5" customHeight="1">
      <c r="A11" s="5"/>
      <c r="B11" s="214"/>
      <c r="C11" s="240" t="s">
        <v>159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</row>
    <row r="12" spans="1:13" s="2" customFormat="1" ht="25.5" customHeight="1">
      <c r="A12" s="5"/>
      <c r="B12" s="214"/>
      <c r="C12" s="240" t="s">
        <v>160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s="2" customFormat="1" ht="23.25" customHeight="1">
      <c r="A13" s="5"/>
      <c r="B13" s="240" t="s">
        <v>158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</row>
    <row r="14" spans="1:13" ht="18.75">
      <c r="A14" s="17"/>
      <c r="B14" s="54"/>
      <c r="C14" s="54"/>
      <c r="D14" s="54"/>
      <c r="E14" s="54"/>
      <c r="F14" s="54"/>
      <c r="G14" s="54"/>
      <c r="H14" s="54"/>
      <c r="I14" s="54"/>
      <c r="J14" s="54"/>
      <c r="K14" s="245" t="s">
        <v>104</v>
      </c>
      <c r="L14" s="245"/>
      <c r="M14" s="246"/>
    </row>
    <row r="15" spans="1:13" ht="24" customHeight="1">
      <c r="A15" s="304" t="s">
        <v>0</v>
      </c>
      <c r="B15" s="305"/>
      <c r="C15" s="305"/>
      <c r="D15" s="305"/>
      <c r="E15" s="305"/>
      <c r="F15" s="305"/>
      <c r="G15" s="305"/>
      <c r="H15" s="306"/>
      <c r="I15" s="291" t="s">
        <v>49</v>
      </c>
      <c r="J15" s="293" t="s">
        <v>192</v>
      </c>
      <c r="K15" s="299" t="s">
        <v>105</v>
      </c>
      <c r="L15" s="217"/>
      <c r="M15" s="301" t="s">
        <v>90</v>
      </c>
    </row>
    <row r="16" spans="1:13" ht="128.25" customHeight="1">
      <c r="A16" s="7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213" t="s">
        <v>7</v>
      </c>
      <c r="H16" s="9" t="s">
        <v>52</v>
      </c>
      <c r="I16" s="292"/>
      <c r="J16" s="294"/>
      <c r="K16" s="300"/>
      <c r="M16" s="302"/>
    </row>
    <row r="17" spans="1:13" ht="18.75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11</v>
      </c>
      <c r="K17" s="113">
        <v>12</v>
      </c>
      <c r="M17" s="218">
        <v>13</v>
      </c>
    </row>
    <row r="18" spans="1:14" ht="27" customHeight="1">
      <c r="A18" s="143">
        <v>0</v>
      </c>
      <c r="B18" s="144">
        <v>1</v>
      </c>
      <c r="C18" s="145">
        <v>0</v>
      </c>
      <c r="D18" s="145">
        <v>0</v>
      </c>
      <c r="E18" s="146">
        <v>0</v>
      </c>
      <c r="F18" s="145">
        <v>0</v>
      </c>
      <c r="G18" s="147">
        <v>0</v>
      </c>
      <c r="H18" s="146">
        <v>0</v>
      </c>
      <c r="I18" s="18" t="s">
        <v>51</v>
      </c>
      <c r="J18" s="19">
        <f>J19+J33+J41+J49+J58+J75+J81+J86+J91+J108+J27+J55</f>
        <v>543933315.52</v>
      </c>
      <c r="K18" s="19">
        <f>K19+K33+K41+K49+K58+K75+K81+K86+K91+K108+K27+K55</f>
        <v>554909059.77</v>
      </c>
      <c r="L18" s="4"/>
      <c r="M18" s="120">
        <f>ROUND(K18/J18*100,2)</f>
        <v>102.02</v>
      </c>
      <c r="N18" s="4"/>
    </row>
    <row r="19" spans="1:14" s="3" customFormat="1" ht="29.25" customHeight="1">
      <c r="A19" s="127">
        <v>182</v>
      </c>
      <c r="B19" s="128">
        <v>1</v>
      </c>
      <c r="C19" s="129">
        <v>1</v>
      </c>
      <c r="D19" s="148">
        <v>0</v>
      </c>
      <c r="E19" s="149">
        <v>0</v>
      </c>
      <c r="F19" s="148">
        <v>0</v>
      </c>
      <c r="G19" s="150">
        <v>0</v>
      </c>
      <c r="H19" s="149">
        <v>0</v>
      </c>
      <c r="I19" s="24" t="s">
        <v>8</v>
      </c>
      <c r="J19" s="19">
        <f>J20+J23</f>
        <v>366139000</v>
      </c>
      <c r="K19" s="81">
        <f>K20+K23</f>
        <v>368560571.71999997</v>
      </c>
      <c r="L19" s="77"/>
      <c r="M19" s="120">
        <f aca="true" t="shared" si="0" ref="M19:M95">ROUND(K19/J19*100,2)</f>
        <v>100.66</v>
      </c>
      <c r="N19" s="77"/>
    </row>
    <row r="20" spans="1:14" ht="27" customHeight="1">
      <c r="A20" s="151">
        <v>182</v>
      </c>
      <c r="B20" s="152">
        <v>1</v>
      </c>
      <c r="C20" s="153">
        <v>1</v>
      </c>
      <c r="D20" s="154">
        <v>1</v>
      </c>
      <c r="E20" s="155">
        <v>0</v>
      </c>
      <c r="F20" s="154">
        <v>0</v>
      </c>
      <c r="G20" s="156">
        <v>0</v>
      </c>
      <c r="H20" s="155">
        <v>110</v>
      </c>
      <c r="I20" s="18" t="s">
        <v>9</v>
      </c>
      <c r="J20" s="19">
        <f>J21</f>
        <v>54195000</v>
      </c>
      <c r="K20" s="81">
        <f>K21</f>
        <v>60646746.01</v>
      </c>
      <c r="L20" s="4"/>
      <c r="M20" s="120">
        <f t="shared" si="0"/>
        <v>111.9</v>
      </c>
      <c r="N20" s="4"/>
    </row>
    <row r="21" spans="1:14" ht="44.25" customHeight="1">
      <c r="A21" s="122">
        <v>182</v>
      </c>
      <c r="B21" s="123">
        <v>1</v>
      </c>
      <c r="C21" s="124">
        <v>1</v>
      </c>
      <c r="D21" s="157">
        <v>1</v>
      </c>
      <c r="E21" s="142">
        <v>10</v>
      </c>
      <c r="F21" s="157">
        <v>0</v>
      </c>
      <c r="G21" s="158">
        <v>0</v>
      </c>
      <c r="H21" s="142">
        <v>110</v>
      </c>
      <c r="I21" s="23" t="s">
        <v>10</v>
      </c>
      <c r="J21" s="21">
        <f>J22</f>
        <v>54195000</v>
      </c>
      <c r="K21" s="41">
        <f>K22</f>
        <v>60646746.01</v>
      </c>
      <c r="L21" s="4"/>
      <c r="M21" s="110">
        <f t="shared" si="0"/>
        <v>111.9</v>
      </c>
      <c r="N21" s="4"/>
    </row>
    <row r="22" spans="1:14" ht="37.5">
      <c r="A22" s="122">
        <v>182</v>
      </c>
      <c r="B22" s="123">
        <v>1</v>
      </c>
      <c r="C22" s="124">
        <v>1</v>
      </c>
      <c r="D22" s="157">
        <v>1</v>
      </c>
      <c r="E22" s="142">
        <v>12</v>
      </c>
      <c r="F22" s="157">
        <v>2</v>
      </c>
      <c r="G22" s="158">
        <v>0</v>
      </c>
      <c r="H22" s="142">
        <v>110</v>
      </c>
      <c r="I22" s="25" t="s">
        <v>11</v>
      </c>
      <c r="J22" s="22">
        <v>54195000</v>
      </c>
      <c r="K22" s="115">
        <v>60646746.01</v>
      </c>
      <c r="L22" s="208"/>
      <c r="M22" s="111">
        <f t="shared" si="0"/>
        <v>111.9</v>
      </c>
      <c r="N22" s="4"/>
    </row>
    <row r="23" spans="1:14" ht="27" customHeight="1">
      <c r="A23" s="151">
        <v>182</v>
      </c>
      <c r="B23" s="152">
        <v>1</v>
      </c>
      <c r="C23" s="153">
        <v>1</v>
      </c>
      <c r="D23" s="154">
        <v>2</v>
      </c>
      <c r="E23" s="155">
        <v>0</v>
      </c>
      <c r="F23" s="154">
        <v>1</v>
      </c>
      <c r="G23" s="156">
        <v>0</v>
      </c>
      <c r="H23" s="155">
        <v>110</v>
      </c>
      <c r="I23" s="18" t="s">
        <v>12</v>
      </c>
      <c r="J23" s="19">
        <f>J24+J25+J26</f>
        <v>311944000</v>
      </c>
      <c r="K23" s="81">
        <f>K24+K25+K26</f>
        <v>307913825.71</v>
      </c>
      <c r="L23" s="4"/>
      <c r="M23" s="120">
        <f t="shared" si="0"/>
        <v>98.71</v>
      </c>
      <c r="N23" s="4"/>
    </row>
    <row r="24" spans="1:14" ht="73.5" customHeight="1">
      <c r="A24" s="151">
        <v>182</v>
      </c>
      <c r="B24" s="152">
        <v>1</v>
      </c>
      <c r="C24" s="153">
        <v>1</v>
      </c>
      <c r="D24" s="153">
        <v>2</v>
      </c>
      <c r="E24" s="159">
        <v>10</v>
      </c>
      <c r="F24" s="153">
        <v>1</v>
      </c>
      <c r="G24" s="160">
        <v>0</v>
      </c>
      <c r="H24" s="159">
        <v>110</v>
      </c>
      <c r="I24" s="20" t="s">
        <v>82</v>
      </c>
      <c r="J24" s="21">
        <v>309758500</v>
      </c>
      <c r="K24" s="41">
        <v>305933478.03</v>
      </c>
      <c r="L24" s="4"/>
      <c r="M24" s="110">
        <f t="shared" si="0"/>
        <v>98.77</v>
      </c>
      <c r="N24" s="4"/>
    </row>
    <row r="25" spans="1:14" ht="81.75" customHeight="1">
      <c r="A25" s="151">
        <v>182</v>
      </c>
      <c r="B25" s="152">
        <v>1</v>
      </c>
      <c r="C25" s="153">
        <v>1</v>
      </c>
      <c r="D25" s="153">
        <v>2</v>
      </c>
      <c r="E25" s="159">
        <v>20</v>
      </c>
      <c r="F25" s="153">
        <v>1</v>
      </c>
      <c r="G25" s="160">
        <v>0</v>
      </c>
      <c r="H25" s="159">
        <v>110</v>
      </c>
      <c r="I25" s="20" t="s">
        <v>167</v>
      </c>
      <c r="J25" s="21">
        <v>627200</v>
      </c>
      <c r="K25" s="41">
        <v>638683.52</v>
      </c>
      <c r="L25" s="4"/>
      <c r="M25" s="110">
        <f t="shared" si="0"/>
        <v>101.83</v>
      </c>
      <c r="N25" s="4"/>
    </row>
    <row r="26" spans="1:14" ht="42.75" customHeight="1">
      <c r="A26" s="151">
        <v>182</v>
      </c>
      <c r="B26" s="152">
        <v>1</v>
      </c>
      <c r="C26" s="153">
        <v>1</v>
      </c>
      <c r="D26" s="153">
        <v>2</v>
      </c>
      <c r="E26" s="159">
        <v>30</v>
      </c>
      <c r="F26" s="153">
        <v>1</v>
      </c>
      <c r="G26" s="160">
        <v>0</v>
      </c>
      <c r="H26" s="159">
        <v>110</v>
      </c>
      <c r="I26" s="20" t="s">
        <v>168</v>
      </c>
      <c r="J26" s="21">
        <v>1558300</v>
      </c>
      <c r="K26" s="41">
        <v>1341664.16</v>
      </c>
      <c r="L26" s="4"/>
      <c r="M26" s="110">
        <f t="shared" si="0"/>
        <v>86.1</v>
      </c>
      <c r="N26" s="4"/>
    </row>
    <row r="27" spans="1:14" s="3" customFormat="1" ht="45" customHeight="1">
      <c r="A27" s="127">
        <v>0</v>
      </c>
      <c r="B27" s="128">
        <v>1</v>
      </c>
      <c r="C27" s="129">
        <v>3</v>
      </c>
      <c r="D27" s="129">
        <v>0</v>
      </c>
      <c r="E27" s="130">
        <v>0</v>
      </c>
      <c r="F27" s="129">
        <v>0</v>
      </c>
      <c r="G27" s="131">
        <v>0</v>
      </c>
      <c r="H27" s="130">
        <v>0</v>
      </c>
      <c r="I27" s="40" t="s">
        <v>91</v>
      </c>
      <c r="J27" s="45">
        <f>J28</f>
        <v>15469700</v>
      </c>
      <c r="K27" s="114">
        <f>K29+K30+K31+K32</f>
        <v>15152530.26</v>
      </c>
      <c r="L27" s="77"/>
      <c r="M27" s="120">
        <f t="shared" si="0"/>
        <v>97.95</v>
      </c>
      <c r="N27" s="77"/>
    </row>
    <row r="28" spans="1:14" s="3" customFormat="1" ht="43.5" customHeight="1">
      <c r="A28" s="127">
        <v>0</v>
      </c>
      <c r="B28" s="128">
        <v>1</v>
      </c>
      <c r="C28" s="129">
        <v>3</v>
      </c>
      <c r="D28" s="129">
        <v>2</v>
      </c>
      <c r="E28" s="130">
        <v>0</v>
      </c>
      <c r="F28" s="129">
        <v>1</v>
      </c>
      <c r="G28" s="131">
        <v>0</v>
      </c>
      <c r="H28" s="130">
        <v>110</v>
      </c>
      <c r="I28" s="40" t="s">
        <v>169</v>
      </c>
      <c r="J28" s="45">
        <f>J29+J30+J31+J32</f>
        <v>15469700</v>
      </c>
      <c r="K28" s="45">
        <f>K29+K30+K31+K32</f>
        <v>15152530.26</v>
      </c>
      <c r="L28" s="45">
        <f>L29+L30+L31+L32</f>
        <v>0</v>
      </c>
      <c r="M28" s="120">
        <f t="shared" si="0"/>
        <v>97.95</v>
      </c>
      <c r="N28" s="77"/>
    </row>
    <row r="29" spans="1:14" ht="47.25" customHeight="1">
      <c r="A29" s="151">
        <v>100</v>
      </c>
      <c r="B29" s="152">
        <v>1</v>
      </c>
      <c r="C29" s="153">
        <v>3</v>
      </c>
      <c r="D29" s="153">
        <v>2</v>
      </c>
      <c r="E29" s="159">
        <v>230</v>
      </c>
      <c r="F29" s="153">
        <v>1</v>
      </c>
      <c r="G29" s="160">
        <v>0</v>
      </c>
      <c r="H29" s="159">
        <v>110</v>
      </c>
      <c r="I29" s="43" t="s">
        <v>92</v>
      </c>
      <c r="J29" s="21">
        <v>5803500</v>
      </c>
      <c r="K29" s="41">
        <v>5718824.57</v>
      </c>
      <c r="L29" s="4"/>
      <c r="M29" s="110">
        <f t="shared" si="0"/>
        <v>98.54</v>
      </c>
      <c r="N29" s="4"/>
    </row>
    <row r="30" spans="1:14" ht="47.25" customHeight="1">
      <c r="A30" s="151">
        <v>100</v>
      </c>
      <c r="B30" s="152">
        <v>1</v>
      </c>
      <c r="C30" s="153">
        <v>3</v>
      </c>
      <c r="D30" s="153">
        <v>2</v>
      </c>
      <c r="E30" s="159">
        <v>240</v>
      </c>
      <c r="F30" s="153">
        <v>1</v>
      </c>
      <c r="G30" s="160">
        <v>0</v>
      </c>
      <c r="H30" s="159">
        <v>110</v>
      </c>
      <c r="I30" s="43" t="s">
        <v>170</v>
      </c>
      <c r="J30" s="21">
        <v>127700</v>
      </c>
      <c r="K30" s="41">
        <v>128817.68</v>
      </c>
      <c r="L30" s="4"/>
      <c r="M30" s="110">
        <f t="shared" si="0"/>
        <v>100.88</v>
      </c>
      <c r="N30" s="4"/>
    </row>
    <row r="31" spans="1:14" ht="41.25" customHeight="1">
      <c r="A31" s="151">
        <v>100</v>
      </c>
      <c r="B31" s="152">
        <v>1</v>
      </c>
      <c r="C31" s="153">
        <v>3</v>
      </c>
      <c r="D31" s="153">
        <v>2</v>
      </c>
      <c r="E31" s="159">
        <v>250</v>
      </c>
      <c r="F31" s="153">
        <v>1</v>
      </c>
      <c r="G31" s="160">
        <v>0</v>
      </c>
      <c r="H31" s="159">
        <v>110</v>
      </c>
      <c r="I31" s="43" t="s">
        <v>93</v>
      </c>
      <c r="J31" s="21">
        <v>9287500</v>
      </c>
      <c r="K31" s="41">
        <v>9797004.98</v>
      </c>
      <c r="L31" s="4"/>
      <c r="M31" s="110">
        <f t="shared" si="0"/>
        <v>105.49</v>
      </c>
      <c r="N31" s="4"/>
    </row>
    <row r="32" spans="1:14" ht="49.5" customHeight="1">
      <c r="A32" s="151">
        <v>100</v>
      </c>
      <c r="B32" s="152">
        <v>1</v>
      </c>
      <c r="C32" s="153">
        <v>3</v>
      </c>
      <c r="D32" s="153">
        <v>2</v>
      </c>
      <c r="E32" s="159">
        <v>260</v>
      </c>
      <c r="F32" s="153">
        <v>1</v>
      </c>
      <c r="G32" s="160">
        <v>0</v>
      </c>
      <c r="H32" s="159">
        <v>110</v>
      </c>
      <c r="I32" s="43" t="s">
        <v>94</v>
      </c>
      <c r="J32" s="21">
        <v>251000</v>
      </c>
      <c r="K32" s="41">
        <v>-492116.97</v>
      </c>
      <c r="L32" s="4"/>
      <c r="M32" s="110">
        <f t="shared" si="0"/>
        <v>-196.06</v>
      </c>
      <c r="N32" s="4"/>
    </row>
    <row r="33" spans="1:14" s="3" customFormat="1" ht="30.75" customHeight="1">
      <c r="A33" s="127">
        <v>182</v>
      </c>
      <c r="B33" s="128">
        <v>1</v>
      </c>
      <c r="C33" s="129">
        <v>5</v>
      </c>
      <c r="D33" s="129">
        <v>0</v>
      </c>
      <c r="E33" s="130">
        <v>0</v>
      </c>
      <c r="F33" s="129">
        <v>0</v>
      </c>
      <c r="G33" s="131">
        <v>0</v>
      </c>
      <c r="H33" s="130">
        <v>0</v>
      </c>
      <c r="I33" s="24" t="s">
        <v>13</v>
      </c>
      <c r="J33" s="19">
        <f>J34+J39+J37</f>
        <v>28708400</v>
      </c>
      <c r="K33" s="81">
        <f>K34+K39+K37</f>
        <v>28556027.93</v>
      </c>
      <c r="L33" s="77"/>
      <c r="M33" s="120">
        <f t="shared" si="0"/>
        <v>99.47</v>
      </c>
      <c r="N33" s="77"/>
    </row>
    <row r="34" spans="1:14" ht="18.75">
      <c r="A34" s="122">
        <v>182</v>
      </c>
      <c r="B34" s="123">
        <v>1</v>
      </c>
      <c r="C34" s="124">
        <v>5</v>
      </c>
      <c r="D34" s="124">
        <v>2</v>
      </c>
      <c r="E34" s="125">
        <v>0</v>
      </c>
      <c r="F34" s="124">
        <v>2</v>
      </c>
      <c r="G34" s="126">
        <v>0</v>
      </c>
      <c r="H34" s="125">
        <v>110</v>
      </c>
      <c r="I34" s="40" t="s">
        <v>14</v>
      </c>
      <c r="J34" s="45">
        <f>J35+J36</f>
        <v>26826000</v>
      </c>
      <c r="K34" s="114">
        <f>K35+K36</f>
        <v>26863469.43</v>
      </c>
      <c r="L34" s="4"/>
      <c r="M34" s="120">
        <f t="shared" si="0"/>
        <v>100.14</v>
      </c>
      <c r="N34" s="4"/>
    </row>
    <row r="35" spans="1:14" ht="39" customHeight="1">
      <c r="A35" s="122">
        <v>182</v>
      </c>
      <c r="B35" s="123">
        <v>1</v>
      </c>
      <c r="C35" s="124">
        <v>5</v>
      </c>
      <c r="D35" s="124">
        <v>2</v>
      </c>
      <c r="E35" s="125">
        <v>10</v>
      </c>
      <c r="F35" s="124">
        <v>2</v>
      </c>
      <c r="G35" s="126">
        <v>0</v>
      </c>
      <c r="H35" s="125">
        <v>110</v>
      </c>
      <c r="I35" s="23" t="s">
        <v>14</v>
      </c>
      <c r="J35" s="21">
        <v>26805600</v>
      </c>
      <c r="K35" s="41">
        <v>26833545.65</v>
      </c>
      <c r="L35" s="4"/>
      <c r="M35" s="110">
        <f t="shared" si="0"/>
        <v>100.1</v>
      </c>
      <c r="N35" s="4"/>
    </row>
    <row r="36" spans="1:14" ht="42.75" customHeight="1">
      <c r="A36" s="122">
        <v>182</v>
      </c>
      <c r="B36" s="123">
        <v>1</v>
      </c>
      <c r="C36" s="124">
        <v>5</v>
      </c>
      <c r="D36" s="124">
        <v>2</v>
      </c>
      <c r="E36" s="125">
        <v>20</v>
      </c>
      <c r="F36" s="124">
        <v>2</v>
      </c>
      <c r="G36" s="126">
        <v>0</v>
      </c>
      <c r="H36" s="125">
        <v>110</v>
      </c>
      <c r="I36" s="23" t="s">
        <v>61</v>
      </c>
      <c r="J36" s="21">
        <v>20400</v>
      </c>
      <c r="K36" s="41">
        <v>29923.78</v>
      </c>
      <c r="L36" s="4"/>
      <c r="M36" s="110">
        <f t="shared" si="0"/>
        <v>146.69</v>
      </c>
      <c r="N36" s="4"/>
    </row>
    <row r="37" spans="1:14" ht="18.75">
      <c r="A37" s="122">
        <v>182</v>
      </c>
      <c r="B37" s="123">
        <v>1</v>
      </c>
      <c r="C37" s="124">
        <v>5</v>
      </c>
      <c r="D37" s="124">
        <v>3</v>
      </c>
      <c r="E37" s="125">
        <v>0</v>
      </c>
      <c r="F37" s="124">
        <v>1</v>
      </c>
      <c r="G37" s="126">
        <v>0</v>
      </c>
      <c r="H37" s="125">
        <v>110</v>
      </c>
      <c r="I37" s="40" t="s">
        <v>144</v>
      </c>
      <c r="J37" s="45">
        <f>J38</f>
        <v>21700</v>
      </c>
      <c r="K37" s="114">
        <f>K38</f>
        <v>21912.74</v>
      </c>
      <c r="L37" s="4"/>
      <c r="M37" s="120">
        <f t="shared" si="0"/>
        <v>100.98</v>
      </c>
      <c r="N37" s="4"/>
    </row>
    <row r="38" spans="1:14" ht="24" customHeight="1">
      <c r="A38" s="122">
        <v>182</v>
      </c>
      <c r="B38" s="123">
        <v>1</v>
      </c>
      <c r="C38" s="124">
        <v>5</v>
      </c>
      <c r="D38" s="124">
        <v>3</v>
      </c>
      <c r="E38" s="125">
        <v>10</v>
      </c>
      <c r="F38" s="124">
        <v>1</v>
      </c>
      <c r="G38" s="126">
        <v>0</v>
      </c>
      <c r="H38" s="125">
        <v>110</v>
      </c>
      <c r="I38" s="23" t="s">
        <v>144</v>
      </c>
      <c r="J38" s="21">
        <v>21700</v>
      </c>
      <c r="K38" s="41">
        <v>21912.74</v>
      </c>
      <c r="L38" s="4"/>
      <c r="M38" s="110">
        <f t="shared" si="0"/>
        <v>100.98</v>
      </c>
      <c r="N38" s="4"/>
    </row>
    <row r="39" spans="1:14" ht="37.5">
      <c r="A39" s="122">
        <v>182</v>
      </c>
      <c r="B39" s="123">
        <v>1</v>
      </c>
      <c r="C39" s="124">
        <v>5</v>
      </c>
      <c r="D39" s="124">
        <v>4</v>
      </c>
      <c r="E39" s="125">
        <v>0</v>
      </c>
      <c r="F39" s="124">
        <v>2</v>
      </c>
      <c r="G39" s="126">
        <v>0</v>
      </c>
      <c r="H39" s="125">
        <v>110</v>
      </c>
      <c r="I39" s="40" t="s">
        <v>83</v>
      </c>
      <c r="J39" s="45">
        <f>J40</f>
        <v>1860700</v>
      </c>
      <c r="K39" s="114">
        <f>K40</f>
        <v>1670645.76</v>
      </c>
      <c r="L39" s="4"/>
      <c r="M39" s="120">
        <f t="shared" si="0"/>
        <v>89.79</v>
      </c>
      <c r="N39" s="4"/>
    </row>
    <row r="40" spans="1:14" ht="41.25" customHeight="1">
      <c r="A40" s="122">
        <v>182</v>
      </c>
      <c r="B40" s="123">
        <v>1</v>
      </c>
      <c r="C40" s="124">
        <v>5</v>
      </c>
      <c r="D40" s="124">
        <v>4</v>
      </c>
      <c r="E40" s="125">
        <v>10</v>
      </c>
      <c r="F40" s="124">
        <v>2</v>
      </c>
      <c r="G40" s="126">
        <v>0</v>
      </c>
      <c r="H40" s="125">
        <v>110</v>
      </c>
      <c r="I40" s="23" t="s">
        <v>84</v>
      </c>
      <c r="J40" s="21">
        <v>1860700</v>
      </c>
      <c r="K40" s="41">
        <v>1670645.76</v>
      </c>
      <c r="L40" s="4"/>
      <c r="M40" s="110">
        <f t="shared" si="0"/>
        <v>89.79</v>
      </c>
      <c r="N40" s="4"/>
    </row>
    <row r="41" spans="1:14" s="3" customFormat="1" ht="18.75">
      <c r="A41" s="127">
        <v>182</v>
      </c>
      <c r="B41" s="128">
        <v>1</v>
      </c>
      <c r="C41" s="129">
        <v>6</v>
      </c>
      <c r="D41" s="129">
        <v>0</v>
      </c>
      <c r="E41" s="130">
        <v>0</v>
      </c>
      <c r="F41" s="129">
        <v>0</v>
      </c>
      <c r="G41" s="131">
        <v>0</v>
      </c>
      <c r="H41" s="130">
        <v>0</v>
      </c>
      <c r="I41" s="24" t="s">
        <v>15</v>
      </c>
      <c r="J41" s="19">
        <f>J42+J44</f>
        <v>37897900</v>
      </c>
      <c r="K41" s="81">
        <f>K42+K44</f>
        <v>37766325.55</v>
      </c>
      <c r="L41" s="77"/>
      <c r="M41" s="120">
        <f t="shared" si="0"/>
        <v>99.65</v>
      </c>
      <c r="N41" s="77"/>
    </row>
    <row r="42" spans="1:14" ht="18.75">
      <c r="A42" s="122">
        <v>182</v>
      </c>
      <c r="B42" s="123">
        <v>1</v>
      </c>
      <c r="C42" s="124">
        <v>6</v>
      </c>
      <c r="D42" s="161">
        <v>1</v>
      </c>
      <c r="E42" s="162">
        <v>0</v>
      </c>
      <c r="F42" s="161">
        <v>0</v>
      </c>
      <c r="G42" s="163">
        <v>0</v>
      </c>
      <c r="H42" s="162">
        <v>110</v>
      </c>
      <c r="I42" s="24" t="s">
        <v>16</v>
      </c>
      <c r="J42" s="19">
        <f>J43</f>
        <v>8608800</v>
      </c>
      <c r="K42" s="81">
        <f>K43</f>
        <v>8567535.55</v>
      </c>
      <c r="L42" s="4"/>
      <c r="M42" s="120">
        <f t="shared" si="0"/>
        <v>99.52</v>
      </c>
      <c r="N42" s="4"/>
    </row>
    <row r="43" spans="1:14" ht="49.5" customHeight="1">
      <c r="A43" s="122">
        <v>182</v>
      </c>
      <c r="B43" s="123">
        <v>1</v>
      </c>
      <c r="C43" s="124">
        <v>6</v>
      </c>
      <c r="D43" s="124">
        <v>1</v>
      </c>
      <c r="E43" s="125">
        <v>20</v>
      </c>
      <c r="F43" s="124">
        <v>4</v>
      </c>
      <c r="G43" s="126">
        <v>0</v>
      </c>
      <c r="H43" s="125">
        <v>110</v>
      </c>
      <c r="I43" s="23" t="s">
        <v>17</v>
      </c>
      <c r="J43" s="21">
        <v>8608800</v>
      </c>
      <c r="K43" s="41">
        <v>8567535.55</v>
      </c>
      <c r="L43" s="4"/>
      <c r="M43" s="110">
        <f t="shared" si="0"/>
        <v>99.52</v>
      </c>
      <c r="N43" s="4"/>
    </row>
    <row r="44" spans="1:14" ht="18.75">
      <c r="A44" s="122">
        <v>182</v>
      </c>
      <c r="B44" s="123">
        <v>1</v>
      </c>
      <c r="C44" s="124">
        <v>6</v>
      </c>
      <c r="D44" s="124">
        <v>6</v>
      </c>
      <c r="E44" s="125">
        <v>0</v>
      </c>
      <c r="F44" s="124">
        <v>0</v>
      </c>
      <c r="G44" s="126">
        <v>0</v>
      </c>
      <c r="H44" s="125">
        <v>110</v>
      </c>
      <c r="I44" s="24" t="s">
        <v>18</v>
      </c>
      <c r="J44" s="19">
        <f>J45+J47</f>
        <v>29289100</v>
      </c>
      <c r="K44" s="81">
        <f>K45+K47</f>
        <v>29198790</v>
      </c>
      <c r="L44" s="4"/>
      <c r="M44" s="120">
        <f t="shared" si="0"/>
        <v>99.69</v>
      </c>
      <c r="N44" s="4"/>
    </row>
    <row r="45" spans="1:14" ht="37.5">
      <c r="A45" s="122">
        <v>182</v>
      </c>
      <c r="B45" s="123">
        <v>1</v>
      </c>
      <c r="C45" s="124">
        <v>6</v>
      </c>
      <c r="D45" s="124">
        <v>6</v>
      </c>
      <c r="E45" s="125">
        <v>10</v>
      </c>
      <c r="F45" s="124">
        <v>0</v>
      </c>
      <c r="G45" s="126">
        <v>0</v>
      </c>
      <c r="H45" s="125">
        <v>110</v>
      </c>
      <c r="I45" s="23" t="s">
        <v>19</v>
      </c>
      <c r="J45" s="21">
        <f>J46</f>
        <v>2000000</v>
      </c>
      <c r="K45" s="41">
        <f>K46</f>
        <v>2233833.29</v>
      </c>
      <c r="L45" s="4"/>
      <c r="M45" s="110">
        <f t="shared" si="0"/>
        <v>111.69</v>
      </c>
      <c r="N45" s="4"/>
    </row>
    <row r="46" spans="1:14" ht="66" customHeight="1">
      <c r="A46" s="164">
        <v>182</v>
      </c>
      <c r="B46" s="165">
        <v>1</v>
      </c>
      <c r="C46" s="166">
        <v>6</v>
      </c>
      <c r="D46" s="166">
        <v>6</v>
      </c>
      <c r="E46" s="167">
        <v>12</v>
      </c>
      <c r="F46" s="166">
        <v>4</v>
      </c>
      <c r="G46" s="168">
        <v>0</v>
      </c>
      <c r="H46" s="167">
        <v>110</v>
      </c>
      <c r="I46" s="25" t="s">
        <v>20</v>
      </c>
      <c r="J46" s="22">
        <v>2000000</v>
      </c>
      <c r="K46" s="115">
        <v>2233833.29</v>
      </c>
      <c r="L46" s="4"/>
      <c r="M46" s="111">
        <f t="shared" si="0"/>
        <v>111.69</v>
      </c>
      <c r="N46" s="4"/>
    </row>
    <row r="47" spans="1:14" ht="48" customHeight="1">
      <c r="A47" s="122">
        <v>182</v>
      </c>
      <c r="B47" s="123">
        <v>1</v>
      </c>
      <c r="C47" s="124">
        <v>6</v>
      </c>
      <c r="D47" s="124">
        <v>6</v>
      </c>
      <c r="E47" s="125">
        <v>20</v>
      </c>
      <c r="F47" s="124">
        <v>0</v>
      </c>
      <c r="G47" s="126">
        <v>0</v>
      </c>
      <c r="H47" s="125">
        <v>110</v>
      </c>
      <c r="I47" s="23" t="s">
        <v>21</v>
      </c>
      <c r="J47" s="21">
        <f>J48</f>
        <v>27289100</v>
      </c>
      <c r="K47" s="41">
        <f>K48</f>
        <v>26964956.71</v>
      </c>
      <c r="L47" s="4"/>
      <c r="M47" s="110">
        <f t="shared" si="0"/>
        <v>98.81</v>
      </c>
      <c r="N47" s="4"/>
    </row>
    <row r="48" spans="1:14" ht="79.5" customHeight="1">
      <c r="A48" s="164">
        <v>182</v>
      </c>
      <c r="B48" s="165">
        <v>1</v>
      </c>
      <c r="C48" s="166">
        <v>6</v>
      </c>
      <c r="D48" s="166">
        <v>6</v>
      </c>
      <c r="E48" s="167">
        <v>22</v>
      </c>
      <c r="F48" s="166">
        <v>4</v>
      </c>
      <c r="G48" s="168">
        <v>0</v>
      </c>
      <c r="H48" s="167">
        <v>110</v>
      </c>
      <c r="I48" s="25" t="s">
        <v>22</v>
      </c>
      <c r="J48" s="22">
        <v>27289100</v>
      </c>
      <c r="K48" s="115">
        <v>26964956.71</v>
      </c>
      <c r="L48" s="4"/>
      <c r="M48" s="111">
        <f t="shared" si="0"/>
        <v>98.81</v>
      </c>
      <c r="N48" s="4"/>
    </row>
    <row r="49" spans="1:14" s="3" customFormat="1" ht="31.5" customHeight="1">
      <c r="A49" s="127">
        <v>0</v>
      </c>
      <c r="B49" s="128">
        <v>1</v>
      </c>
      <c r="C49" s="129">
        <v>8</v>
      </c>
      <c r="D49" s="129">
        <v>0</v>
      </c>
      <c r="E49" s="130">
        <v>0</v>
      </c>
      <c r="F49" s="129">
        <v>0</v>
      </c>
      <c r="G49" s="131">
        <v>0</v>
      </c>
      <c r="H49" s="130">
        <v>0</v>
      </c>
      <c r="I49" s="24" t="s">
        <v>23</v>
      </c>
      <c r="J49" s="88">
        <f>J50+J52</f>
        <v>7129500</v>
      </c>
      <c r="K49" s="88">
        <f>K50+K52</f>
        <v>7429008.17</v>
      </c>
      <c r="L49" s="77"/>
      <c r="M49" s="120">
        <f t="shared" si="0"/>
        <v>104.2</v>
      </c>
      <c r="N49" s="77"/>
    </row>
    <row r="50" spans="1:14" ht="40.5" customHeight="1">
      <c r="A50" s="122">
        <v>182</v>
      </c>
      <c r="B50" s="123">
        <v>1</v>
      </c>
      <c r="C50" s="124">
        <v>8</v>
      </c>
      <c r="D50" s="124">
        <v>3</v>
      </c>
      <c r="E50" s="125">
        <v>0</v>
      </c>
      <c r="F50" s="124">
        <v>1</v>
      </c>
      <c r="G50" s="126">
        <v>0</v>
      </c>
      <c r="H50" s="125">
        <v>110</v>
      </c>
      <c r="I50" s="24" t="s">
        <v>24</v>
      </c>
      <c r="J50" s="19">
        <f>J51</f>
        <v>6940500</v>
      </c>
      <c r="K50" s="81">
        <f>K51</f>
        <v>7202208.17</v>
      </c>
      <c r="L50" s="4"/>
      <c r="M50" s="120">
        <f t="shared" si="0"/>
        <v>103.77</v>
      </c>
      <c r="N50" s="4"/>
    </row>
    <row r="51" spans="1:14" ht="37.5">
      <c r="A51" s="122">
        <v>182</v>
      </c>
      <c r="B51" s="123">
        <v>1</v>
      </c>
      <c r="C51" s="124">
        <v>8</v>
      </c>
      <c r="D51" s="124">
        <v>3</v>
      </c>
      <c r="E51" s="125">
        <v>10</v>
      </c>
      <c r="F51" s="124">
        <v>1</v>
      </c>
      <c r="G51" s="126">
        <v>1000</v>
      </c>
      <c r="H51" s="125">
        <v>110</v>
      </c>
      <c r="I51" s="44" t="s">
        <v>62</v>
      </c>
      <c r="J51" s="21">
        <v>6940500</v>
      </c>
      <c r="K51" s="41">
        <v>7202208.17</v>
      </c>
      <c r="L51" s="4"/>
      <c r="M51" s="110">
        <f t="shared" si="0"/>
        <v>103.77</v>
      </c>
      <c r="N51" s="4"/>
    </row>
    <row r="52" spans="1:14" ht="37.5">
      <c r="A52" s="122">
        <v>0</v>
      </c>
      <c r="B52" s="123">
        <v>1</v>
      </c>
      <c r="C52" s="124">
        <v>8</v>
      </c>
      <c r="D52" s="124">
        <v>7</v>
      </c>
      <c r="E52" s="125">
        <v>0</v>
      </c>
      <c r="F52" s="124">
        <v>1</v>
      </c>
      <c r="G52" s="126">
        <v>0</v>
      </c>
      <c r="H52" s="125">
        <v>110</v>
      </c>
      <c r="I52" s="24" t="s">
        <v>25</v>
      </c>
      <c r="J52" s="19">
        <f>J53+J54</f>
        <v>189000</v>
      </c>
      <c r="K52" s="19">
        <f>K53+K54</f>
        <v>226800</v>
      </c>
      <c r="L52" s="4"/>
      <c r="M52" s="120">
        <f t="shared" si="0"/>
        <v>120</v>
      </c>
      <c r="N52" s="4"/>
    </row>
    <row r="53" spans="1:14" ht="37.5">
      <c r="A53" s="122">
        <v>18</v>
      </c>
      <c r="B53" s="123">
        <v>1</v>
      </c>
      <c r="C53" s="124">
        <v>8</v>
      </c>
      <c r="D53" s="124">
        <v>7</v>
      </c>
      <c r="E53" s="125">
        <v>150</v>
      </c>
      <c r="F53" s="124">
        <v>1</v>
      </c>
      <c r="G53" s="126">
        <v>1000</v>
      </c>
      <c r="H53" s="125">
        <v>110</v>
      </c>
      <c r="I53" s="44" t="s">
        <v>26</v>
      </c>
      <c r="J53" s="21">
        <v>69000</v>
      </c>
      <c r="K53" s="41">
        <v>84000</v>
      </c>
      <c r="L53" s="4"/>
      <c r="M53" s="110">
        <f t="shared" si="0"/>
        <v>121.74</v>
      </c>
      <c r="N53" s="4"/>
    </row>
    <row r="54" spans="1:14" ht="65.25" customHeight="1">
      <c r="A54" s="122">
        <v>13</v>
      </c>
      <c r="B54" s="123">
        <v>1</v>
      </c>
      <c r="C54" s="124">
        <v>8</v>
      </c>
      <c r="D54" s="124">
        <v>7</v>
      </c>
      <c r="E54" s="125">
        <v>173</v>
      </c>
      <c r="F54" s="124">
        <v>1</v>
      </c>
      <c r="G54" s="126">
        <v>1000</v>
      </c>
      <c r="H54" s="125">
        <v>110</v>
      </c>
      <c r="I54" s="23" t="s">
        <v>171</v>
      </c>
      <c r="J54" s="21">
        <v>120000</v>
      </c>
      <c r="K54" s="41">
        <v>142800</v>
      </c>
      <c r="L54" s="4"/>
      <c r="M54" s="110">
        <f t="shared" si="0"/>
        <v>119</v>
      </c>
      <c r="N54" s="4"/>
    </row>
    <row r="55" spans="1:14" ht="57" customHeight="1">
      <c r="A55" s="122">
        <v>0</v>
      </c>
      <c r="B55" s="123">
        <v>1</v>
      </c>
      <c r="C55" s="124">
        <v>9</v>
      </c>
      <c r="D55" s="124">
        <v>0</v>
      </c>
      <c r="E55" s="125">
        <v>0</v>
      </c>
      <c r="F55" s="124">
        <v>0</v>
      </c>
      <c r="G55" s="126">
        <v>0</v>
      </c>
      <c r="H55" s="125">
        <v>0</v>
      </c>
      <c r="I55" s="40" t="s">
        <v>161</v>
      </c>
      <c r="J55" s="19">
        <f>J56</f>
        <v>0</v>
      </c>
      <c r="K55" s="81">
        <f>K56</f>
        <v>282.1</v>
      </c>
      <c r="L55" s="220"/>
      <c r="M55" s="120">
        <v>0</v>
      </c>
      <c r="N55" s="4"/>
    </row>
    <row r="56" spans="1:14" ht="36.75" customHeight="1">
      <c r="A56" s="122">
        <v>0</v>
      </c>
      <c r="B56" s="123">
        <v>1</v>
      </c>
      <c r="C56" s="124">
        <v>9</v>
      </c>
      <c r="D56" s="124">
        <v>4</v>
      </c>
      <c r="E56" s="125">
        <v>50</v>
      </c>
      <c r="F56" s="124">
        <v>0</v>
      </c>
      <c r="G56" s="126">
        <v>0</v>
      </c>
      <c r="H56" s="125">
        <v>0</v>
      </c>
      <c r="I56" s="44" t="s">
        <v>162</v>
      </c>
      <c r="J56" s="212">
        <f>J57</f>
        <v>0</v>
      </c>
      <c r="K56" s="219">
        <f>K57</f>
        <v>282.1</v>
      </c>
      <c r="L56" s="208"/>
      <c r="M56" s="110">
        <v>0</v>
      </c>
      <c r="N56" s="4"/>
    </row>
    <row r="57" spans="1:14" ht="33.75" customHeight="1">
      <c r="A57" s="122">
        <v>0</v>
      </c>
      <c r="B57" s="123">
        <v>1</v>
      </c>
      <c r="C57" s="124">
        <v>9</v>
      </c>
      <c r="D57" s="124">
        <v>4</v>
      </c>
      <c r="E57" s="125">
        <v>52</v>
      </c>
      <c r="F57" s="124">
        <v>4</v>
      </c>
      <c r="G57" s="126">
        <v>0</v>
      </c>
      <c r="H57" s="125">
        <v>110</v>
      </c>
      <c r="I57" s="44" t="s">
        <v>162</v>
      </c>
      <c r="J57" s="21">
        <v>0</v>
      </c>
      <c r="K57" s="41">
        <v>282.1</v>
      </c>
      <c r="L57" s="4"/>
      <c r="M57" s="110">
        <v>0</v>
      </c>
      <c r="N57" s="4"/>
    </row>
    <row r="58" spans="1:14" s="3" customFormat="1" ht="37.5">
      <c r="A58" s="127">
        <v>0</v>
      </c>
      <c r="B58" s="128">
        <v>1</v>
      </c>
      <c r="C58" s="129">
        <v>11</v>
      </c>
      <c r="D58" s="129">
        <v>0</v>
      </c>
      <c r="E58" s="130">
        <v>0</v>
      </c>
      <c r="F58" s="129">
        <v>0</v>
      </c>
      <c r="G58" s="131">
        <v>0</v>
      </c>
      <c r="H58" s="130">
        <v>0</v>
      </c>
      <c r="I58" s="24" t="s">
        <v>27</v>
      </c>
      <c r="J58" s="19">
        <f>J61+J68+J71+J73+J60</f>
        <v>47069868</v>
      </c>
      <c r="K58" s="81">
        <f>K61+K68+K71+K73+K60</f>
        <v>51270347.68</v>
      </c>
      <c r="L58" s="77"/>
      <c r="M58" s="120">
        <f t="shared" si="0"/>
        <v>108.92</v>
      </c>
      <c r="N58" s="77"/>
    </row>
    <row r="59" spans="1:14" s="3" customFormat="1" ht="67.5" customHeight="1">
      <c r="A59" s="122">
        <v>0</v>
      </c>
      <c r="B59" s="123">
        <v>1</v>
      </c>
      <c r="C59" s="124">
        <v>11</v>
      </c>
      <c r="D59" s="124">
        <v>1</v>
      </c>
      <c r="E59" s="125">
        <v>0</v>
      </c>
      <c r="F59" s="124">
        <v>0</v>
      </c>
      <c r="G59" s="126">
        <v>0</v>
      </c>
      <c r="H59" s="125">
        <v>0</v>
      </c>
      <c r="I59" s="44" t="s">
        <v>147</v>
      </c>
      <c r="J59" s="21">
        <f>J60</f>
        <v>1168</v>
      </c>
      <c r="K59" s="41">
        <f>K60</f>
        <v>1168</v>
      </c>
      <c r="L59" s="77"/>
      <c r="M59" s="110">
        <f t="shared" si="0"/>
        <v>100</v>
      </c>
      <c r="N59" s="77"/>
    </row>
    <row r="60" spans="1:14" s="3" customFormat="1" ht="70.5" customHeight="1">
      <c r="A60" s="122">
        <v>907</v>
      </c>
      <c r="B60" s="123">
        <v>1</v>
      </c>
      <c r="C60" s="124">
        <v>11</v>
      </c>
      <c r="D60" s="124">
        <v>1</v>
      </c>
      <c r="E60" s="125">
        <v>40</v>
      </c>
      <c r="F60" s="124">
        <v>4</v>
      </c>
      <c r="G60" s="126">
        <v>0</v>
      </c>
      <c r="H60" s="125">
        <v>120</v>
      </c>
      <c r="I60" s="44" t="s">
        <v>147</v>
      </c>
      <c r="J60" s="212">
        <v>1168</v>
      </c>
      <c r="K60" s="219">
        <v>1168</v>
      </c>
      <c r="L60" s="77"/>
      <c r="M60" s="110">
        <f t="shared" si="0"/>
        <v>100</v>
      </c>
      <c r="N60" s="77"/>
    </row>
    <row r="61" spans="1:14" s="3" customFormat="1" ht="89.25" customHeight="1">
      <c r="A61" s="122">
        <v>907</v>
      </c>
      <c r="B61" s="123">
        <v>1</v>
      </c>
      <c r="C61" s="124">
        <v>11</v>
      </c>
      <c r="D61" s="124">
        <v>5</v>
      </c>
      <c r="E61" s="125">
        <v>0</v>
      </c>
      <c r="F61" s="124">
        <v>0</v>
      </c>
      <c r="G61" s="126">
        <v>0</v>
      </c>
      <c r="H61" s="125">
        <v>120</v>
      </c>
      <c r="I61" s="24" t="s">
        <v>63</v>
      </c>
      <c r="J61" s="19">
        <f>J62+J64+J66</f>
        <v>40468600</v>
      </c>
      <c r="K61" s="81">
        <f>K62+K64+K66</f>
        <v>47574670.61</v>
      </c>
      <c r="L61" s="77"/>
      <c r="M61" s="120">
        <f t="shared" si="0"/>
        <v>117.56</v>
      </c>
      <c r="N61" s="77"/>
    </row>
    <row r="62" spans="1:14" s="79" customFormat="1" ht="68.25" customHeight="1">
      <c r="A62" s="122">
        <v>907</v>
      </c>
      <c r="B62" s="169">
        <v>1</v>
      </c>
      <c r="C62" s="170">
        <v>11</v>
      </c>
      <c r="D62" s="170">
        <v>5</v>
      </c>
      <c r="E62" s="122">
        <v>10</v>
      </c>
      <c r="F62" s="170">
        <v>0</v>
      </c>
      <c r="G62" s="171">
        <v>0</v>
      </c>
      <c r="H62" s="122">
        <v>120</v>
      </c>
      <c r="I62" s="33" t="s">
        <v>28</v>
      </c>
      <c r="J62" s="41">
        <f>SUM(J63)</f>
        <v>28346700</v>
      </c>
      <c r="K62" s="41">
        <f>K63</f>
        <v>35163857.18</v>
      </c>
      <c r="L62" s="78"/>
      <c r="M62" s="110">
        <f t="shared" si="0"/>
        <v>124.05</v>
      </c>
      <c r="N62" s="78"/>
    </row>
    <row r="63" spans="1:14" s="1" customFormat="1" ht="67.5" customHeight="1">
      <c r="A63" s="172">
        <v>907</v>
      </c>
      <c r="B63" s="173">
        <v>1</v>
      </c>
      <c r="C63" s="174">
        <v>11</v>
      </c>
      <c r="D63" s="174">
        <v>5</v>
      </c>
      <c r="E63" s="172">
        <v>12</v>
      </c>
      <c r="F63" s="174">
        <v>4</v>
      </c>
      <c r="G63" s="175">
        <v>0</v>
      </c>
      <c r="H63" s="172">
        <v>120</v>
      </c>
      <c r="I63" s="26" t="s">
        <v>75</v>
      </c>
      <c r="J63" s="89">
        <v>28346700</v>
      </c>
      <c r="K63" s="89">
        <v>35163857.18</v>
      </c>
      <c r="L63" s="12"/>
      <c r="M63" s="111">
        <f t="shared" si="0"/>
        <v>124.05</v>
      </c>
      <c r="N63" s="12"/>
    </row>
    <row r="64" spans="1:14" ht="68.25" customHeight="1">
      <c r="A64" s="122">
        <v>907</v>
      </c>
      <c r="B64" s="123">
        <v>1</v>
      </c>
      <c r="C64" s="124">
        <v>11</v>
      </c>
      <c r="D64" s="124">
        <v>5</v>
      </c>
      <c r="E64" s="125">
        <v>20</v>
      </c>
      <c r="F64" s="124">
        <v>0</v>
      </c>
      <c r="G64" s="126">
        <v>0</v>
      </c>
      <c r="H64" s="125">
        <v>120</v>
      </c>
      <c r="I64" s="23" t="s">
        <v>64</v>
      </c>
      <c r="J64" s="21">
        <f>J65</f>
        <v>3921000</v>
      </c>
      <c r="K64" s="41">
        <f>K65</f>
        <v>4303112.29</v>
      </c>
      <c r="L64" s="4"/>
      <c r="M64" s="111">
        <f t="shared" si="0"/>
        <v>109.75</v>
      </c>
      <c r="N64" s="4"/>
    </row>
    <row r="65" spans="1:14" ht="69.75" customHeight="1">
      <c r="A65" s="164">
        <v>907</v>
      </c>
      <c r="B65" s="165">
        <v>1</v>
      </c>
      <c r="C65" s="166">
        <v>11</v>
      </c>
      <c r="D65" s="166">
        <v>5</v>
      </c>
      <c r="E65" s="167">
        <v>24</v>
      </c>
      <c r="F65" s="166">
        <v>4</v>
      </c>
      <c r="G65" s="168">
        <v>0</v>
      </c>
      <c r="H65" s="167">
        <v>120</v>
      </c>
      <c r="I65" s="25" t="s">
        <v>65</v>
      </c>
      <c r="J65" s="22">
        <v>3921000</v>
      </c>
      <c r="K65" s="115">
        <v>4303112.29</v>
      </c>
      <c r="L65" s="4"/>
      <c r="M65" s="111">
        <f t="shared" si="0"/>
        <v>109.75</v>
      </c>
      <c r="N65" s="4"/>
    </row>
    <row r="66" spans="1:14" ht="77.25" customHeight="1">
      <c r="A66" s="64">
        <v>907</v>
      </c>
      <c r="B66" s="65">
        <v>1</v>
      </c>
      <c r="C66" s="66">
        <v>11</v>
      </c>
      <c r="D66" s="66">
        <v>5</v>
      </c>
      <c r="E66" s="64">
        <v>30</v>
      </c>
      <c r="F66" s="66">
        <v>0</v>
      </c>
      <c r="G66" s="109">
        <v>0</v>
      </c>
      <c r="H66" s="64">
        <v>120</v>
      </c>
      <c r="I66" s="27" t="s">
        <v>66</v>
      </c>
      <c r="J66" s="89">
        <f>J67</f>
        <v>8200900</v>
      </c>
      <c r="K66" s="89">
        <f>K67</f>
        <v>8107701.14</v>
      </c>
      <c r="L66" s="4"/>
      <c r="M66" s="110">
        <f t="shared" si="0"/>
        <v>98.86</v>
      </c>
      <c r="N66" s="4"/>
    </row>
    <row r="67" spans="1:14" ht="68.25" customHeight="1">
      <c r="A67" s="164">
        <v>907</v>
      </c>
      <c r="B67" s="165">
        <v>1</v>
      </c>
      <c r="C67" s="166">
        <v>11</v>
      </c>
      <c r="D67" s="166">
        <v>5</v>
      </c>
      <c r="E67" s="167">
        <v>34</v>
      </c>
      <c r="F67" s="166">
        <v>4</v>
      </c>
      <c r="G67" s="168">
        <v>0</v>
      </c>
      <c r="H67" s="167">
        <v>120</v>
      </c>
      <c r="I67" s="25" t="s">
        <v>67</v>
      </c>
      <c r="J67" s="22">
        <v>8200900</v>
      </c>
      <c r="K67" s="115">
        <v>8107701.14</v>
      </c>
      <c r="L67" s="4"/>
      <c r="M67" s="111">
        <f t="shared" si="0"/>
        <v>98.86</v>
      </c>
      <c r="N67" s="4"/>
    </row>
    <row r="68" spans="1:14" ht="18.75">
      <c r="A68" s="64">
        <v>907</v>
      </c>
      <c r="B68" s="65">
        <v>1</v>
      </c>
      <c r="C68" s="66">
        <v>11</v>
      </c>
      <c r="D68" s="66">
        <v>7</v>
      </c>
      <c r="E68" s="64">
        <v>0</v>
      </c>
      <c r="F68" s="66">
        <v>0</v>
      </c>
      <c r="G68" s="109">
        <v>0</v>
      </c>
      <c r="H68" s="64">
        <v>120</v>
      </c>
      <c r="I68" s="28" t="s">
        <v>29</v>
      </c>
      <c r="J68" s="21">
        <f>J69</f>
        <v>56300</v>
      </c>
      <c r="K68" s="41">
        <f>K69</f>
        <v>56297.78</v>
      </c>
      <c r="L68" s="4"/>
      <c r="M68" s="111">
        <f t="shared" si="0"/>
        <v>100</v>
      </c>
      <c r="N68" s="4"/>
    </row>
    <row r="69" spans="1:14" ht="46.5" customHeight="1">
      <c r="A69" s="122">
        <v>907</v>
      </c>
      <c r="B69" s="123">
        <v>1</v>
      </c>
      <c r="C69" s="124">
        <v>11</v>
      </c>
      <c r="D69" s="124">
        <v>7</v>
      </c>
      <c r="E69" s="125">
        <v>10</v>
      </c>
      <c r="F69" s="124">
        <v>0</v>
      </c>
      <c r="G69" s="126">
        <v>0</v>
      </c>
      <c r="H69" s="125">
        <v>120</v>
      </c>
      <c r="I69" s="23" t="s">
        <v>30</v>
      </c>
      <c r="J69" s="21">
        <f>J70</f>
        <v>56300</v>
      </c>
      <c r="K69" s="41">
        <f>K70</f>
        <v>56297.78</v>
      </c>
      <c r="L69" s="4"/>
      <c r="M69" s="111">
        <f t="shared" si="0"/>
        <v>100</v>
      </c>
      <c r="N69" s="4"/>
    </row>
    <row r="70" spans="1:14" ht="48" customHeight="1">
      <c r="A70" s="176">
        <v>907</v>
      </c>
      <c r="B70" s="177">
        <v>1</v>
      </c>
      <c r="C70" s="178">
        <v>11</v>
      </c>
      <c r="D70" s="178">
        <v>7</v>
      </c>
      <c r="E70" s="176">
        <v>14</v>
      </c>
      <c r="F70" s="178">
        <v>4</v>
      </c>
      <c r="G70" s="179">
        <v>0</v>
      </c>
      <c r="H70" s="176">
        <v>120</v>
      </c>
      <c r="I70" s="31" t="s">
        <v>31</v>
      </c>
      <c r="J70" s="89">
        <v>56300</v>
      </c>
      <c r="K70" s="89">
        <v>56297.78</v>
      </c>
      <c r="L70" s="4"/>
      <c r="M70" s="111">
        <f t="shared" si="0"/>
        <v>100</v>
      </c>
      <c r="N70" s="4"/>
    </row>
    <row r="71" spans="1:14" ht="87.75" customHeight="1">
      <c r="A71" s="180">
        <v>907</v>
      </c>
      <c r="B71" s="181">
        <v>1</v>
      </c>
      <c r="C71" s="182">
        <v>11</v>
      </c>
      <c r="D71" s="182">
        <v>8</v>
      </c>
      <c r="E71" s="180">
        <v>0</v>
      </c>
      <c r="F71" s="182">
        <v>0</v>
      </c>
      <c r="G71" s="183">
        <v>0</v>
      </c>
      <c r="H71" s="180">
        <v>120</v>
      </c>
      <c r="I71" s="38" t="s">
        <v>72</v>
      </c>
      <c r="J71" s="90">
        <f>J72</f>
        <v>5003800</v>
      </c>
      <c r="K71" s="104">
        <f>K72</f>
        <v>2337486</v>
      </c>
      <c r="L71" s="4"/>
      <c r="M71" s="110">
        <f t="shared" si="0"/>
        <v>46.71</v>
      </c>
      <c r="N71" s="4"/>
    </row>
    <row r="72" spans="1:14" ht="62.25" customHeight="1">
      <c r="A72" s="184">
        <v>907</v>
      </c>
      <c r="B72" s="185">
        <v>1</v>
      </c>
      <c r="C72" s="186">
        <v>11</v>
      </c>
      <c r="D72" s="186">
        <v>8</v>
      </c>
      <c r="E72" s="184">
        <v>40</v>
      </c>
      <c r="F72" s="186">
        <v>4</v>
      </c>
      <c r="G72" s="187">
        <v>0</v>
      </c>
      <c r="H72" s="184">
        <v>120</v>
      </c>
      <c r="I72" s="39" t="s">
        <v>73</v>
      </c>
      <c r="J72" s="91">
        <v>5003800</v>
      </c>
      <c r="K72" s="89">
        <v>2337486</v>
      </c>
      <c r="L72" s="4"/>
      <c r="M72" s="111">
        <f t="shared" si="0"/>
        <v>46.71</v>
      </c>
      <c r="N72" s="4"/>
    </row>
    <row r="73" spans="1:14" ht="72" customHeight="1">
      <c r="A73" s="176">
        <v>0</v>
      </c>
      <c r="B73" s="177">
        <v>1</v>
      </c>
      <c r="C73" s="178">
        <v>11</v>
      </c>
      <c r="D73" s="178">
        <v>9</v>
      </c>
      <c r="E73" s="176">
        <v>40</v>
      </c>
      <c r="F73" s="178">
        <v>0</v>
      </c>
      <c r="G73" s="179">
        <v>0</v>
      </c>
      <c r="H73" s="176">
        <v>120</v>
      </c>
      <c r="I73" s="29" t="s">
        <v>172</v>
      </c>
      <c r="J73" s="92">
        <f>J74</f>
        <v>1540000</v>
      </c>
      <c r="K73" s="93">
        <f>K74</f>
        <v>1300725.29</v>
      </c>
      <c r="L73" s="4"/>
      <c r="M73" s="110">
        <f t="shared" si="0"/>
        <v>84.46</v>
      </c>
      <c r="N73" s="4"/>
    </row>
    <row r="74" spans="1:14" ht="65.25" customHeight="1">
      <c r="A74" s="176">
        <v>0</v>
      </c>
      <c r="B74" s="177">
        <v>1</v>
      </c>
      <c r="C74" s="178">
        <v>11</v>
      </c>
      <c r="D74" s="178">
        <v>9</v>
      </c>
      <c r="E74" s="176">
        <v>44</v>
      </c>
      <c r="F74" s="178">
        <v>4</v>
      </c>
      <c r="G74" s="179">
        <v>0</v>
      </c>
      <c r="H74" s="176">
        <v>120</v>
      </c>
      <c r="I74" s="30" t="s">
        <v>68</v>
      </c>
      <c r="J74" s="91">
        <v>1540000</v>
      </c>
      <c r="K74" s="89">
        <v>1300725.29</v>
      </c>
      <c r="L74" s="4"/>
      <c r="M74" s="111">
        <f t="shared" si="0"/>
        <v>84.46</v>
      </c>
      <c r="N74" s="4"/>
    </row>
    <row r="75" spans="1:14" s="3" customFormat="1" ht="18.75">
      <c r="A75" s="127">
        <v>48</v>
      </c>
      <c r="B75" s="128">
        <v>1</v>
      </c>
      <c r="C75" s="129">
        <v>12</v>
      </c>
      <c r="D75" s="129">
        <v>0</v>
      </c>
      <c r="E75" s="130">
        <v>0</v>
      </c>
      <c r="F75" s="129">
        <v>0</v>
      </c>
      <c r="G75" s="131">
        <v>0</v>
      </c>
      <c r="H75" s="130">
        <v>0</v>
      </c>
      <c r="I75" s="24" t="s">
        <v>32</v>
      </c>
      <c r="J75" s="19">
        <f>J76</f>
        <v>6798000</v>
      </c>
      <c r="K75" s="81">
        <f>K76</f>
        <v>6115647.33</v>
      </c>
      <c r="L75" s="77"/>
      <c r="M75" s="120">
        <f t="shared" si="0"/>
        <v>89.96</v>
      </c>
      <c r="N75" s="77"/>
    </row>
    <row r="76" spans="1:14" ht="36" customHeight="1">
      <c r="A76" s="151">
        <v>48</v>
      </c>
      <c r="B76" s="152">
        <v>1</v>
      </c>
      <c r="C76" s="153">
        <v>12</v>
      </c>
      <c r="D76" s="124">
        <v>1</v>
      </c>
      <c r="E76" s="125">
        <v>0</v>
      </c>
      <c r="F76" s="124">
        <v>1</v>
      </c>
      <c r="G76" s="126">
        <v>0</v>
      </c>
      <c r="H76" s="125">
        <v>120</v>
      </c>
      <c r="I76" s="40" t="s">
        <v>33</v>
      </c>
      <c r="J76" s="45">
        <f>J77+J78+J79+J80</f>
        <v>6798000</v>
      </c>
      <c r="K76" s="114">
        <f>K77+K78+K79+K80</f>
        <v>6115647.33</v>
      </c>
      <c r="L76" s="4"/>
      <c r="M76" s="120">
        <f t="shared" si="0"/>
        <v>89.96</v>
      </c>
      <c r="N76" s="4"/>
    </row>
    <row r="77" spans="1:14" ht="37.5">
      <c r="A77" s="151">
        <v>48</v>
      </c>
      <c r="B77" s="152">
        <v>1</v>
      </c>
      <c r="C77" s="153">
        <v>12</v>
      </c>
      <c r="D77" s="124">
        <v>1</v>
      </c>
      <c r="E77" s="125">
        <v>10</v>
      </c>
      <c r="F77" s="124">
        <v>1</v>
      </c>
      <c r="G77" s="126">
        <v>0</v>
      </c>
      <c r="H77" s="125">
        <v>120</v>
      </c>
      <c r="I77" s="23" t="s">
        <v>76</v>
      </c>
      <c r="J77" s="21">
        <v>1993400</v>
      </c>
      <c r="K77" s="41">
        <v>1346834.42</v>
      </c>
      <c r="L77" s="4"/>
      <c r="M77" s="110">
        <f t="shared" si="0"/>
        <v>67.56</v>
      </c>
      <c r="N77" s="4"/>
    </row>
    <row r="78" spans="1:14" ht="37.5">
      <c r="A78" s="151">
        <v>48</v>
      </c>
      <c r="B78" s="152">
        <v>1</v>
      </c>
      <c r="C78" s="153">
        <v>12</v>
      </c>
      <c r="D78" s="124">
        <v>1</v>
      </c>
      <c r="E78" s="125">
        <v>20</v>
      </c>
      <c r="F78" s="124">
        <v>1</v>
      </c>
      <c r="G78" s="126">
        <v>0</v>
      </c>
      <c r="H78" s="125">
        <v>120</v>
      </c>
      <c r="I78" s="23" t="s">
        <v>77</v>
      </c>
      <c r="J78" s="21">
        <v>23400</v>
      </c>
      <c r="K78" s="41">
        <v>27715.23</v>
      </c>
      <c r="L78" s="4"/>
      <c r="M78" s="110">
        <f t="shared" si="0"/>
        <v>118.44</v>
      </c>
      <c r="N78" s="4"/>
    </row>
    <row r="79" spans="1:14" ht="24.75" customHeight="1">
      <c r="A79" s="151">
        <v>48</v>
      </c>
      <c r="B79" s="152">
        <v>1</v>
      </c>
      <c r="C79" s="153">
        <v>12</v>
      </c>
      <c r="D79" s="124">
        <v>1</v>
      </c>
      <c r="E79" s="125">
        <v>30</v>
      </c>
      <c r="F79" s="124">
        <v>1</v>
      </c>
      <c r="G79" s="126">
        <v>0</v>
      </c>
      <c r="H79" s="125">
        <v>120</v>
      </c>
      <c r="I79" s="23" t="s">
        <v>78</v>
      </c>
      <c r="J79" s="21">
        <v>303200</v>
      </c>
      <c r="K79" s="41">
        <v>295242.34</v>
      </c>
      <c r="L79" s="4"/>
      <c r="M79" s="110">
        <f t="shared" si="0"/>
        <v>97.38</v>
      </c>
      <c r="N79" s="4"/>
    </row>
    <row r="80" spans="1:14" ht="24.75" customHeight="1">
      <c r="A80" s="151">
        <v>48</v>
      </c>
      <c r="B80" s="152">
        <v>1</v>
      </c>
      <c r="C80" s="153">
        <v>12</v>
      </c>
      <c r="D80" s="124">
        <v>1</v>
      </c>
      <c r="E80" s="125">
        <v>40</v>
      </c>
      <c r="F80" s="124">
        <v>1</v>
      </c>
      <c r="G80" s="126">
        <v>0</v>
      </c>
      <c r="H80" s="125">
        <v>120</v>
      </c>
      <c r="I80" s="23" t="s">
        <v>79</v>
      </c>
      <c r="J80" s="21">
        <v>4478000</v>
      </c>
      <c r="K80" s="41">
        <v>4445855.34</v>
      </c>
      <c r="L80" s="4"/>
      <c r="M80" s="110">
        <f t="shared" si="0"/>
        <v>99.28</v>
      </c>
      <c r="N80" s="4"/>
    </row>
    <row r="81" spans="1:14" s="3" customFormat="1" ht="51" customHeight="1">
      <c r="A81" s="224">
        <v>0</v>
      </c>
      <c r="B81" s="225">
        <v>1</v>
      </c>
      <c r="C81" s="226">
        <v>13</v>
      </c>
      <c r="D81" s="226">
        <v>0</v>
      </c>
      <c r="E81" s="224">
        <v>0</v>
      </c>
      <c r="F81" s="226">
        <v>0</v>
      </c>
      <c r="G81" s="227">
        <v>0</v>
      </c>
      <c r="H81" s="224">
        <v>0</v>
      </c>
      <c r="I81" s="80" t="s">
        <v>80</v>
      </c>
      <c r="J81" s="81">
        <f>J82+J84</f>
        <v>1424647.52</v>
      </c>
      <c r="K81" s="81">
        <f>K82+K84</f>
        <v>1424670.95</v>
      </c>
      <c r="L81" s="77"/>
      <c r="M81" s="120">
        <f t="shared" si="0"/>
        <v>100</v>
      </c>
      <c r="N81" s="77"/>
    </row>
    <row r="82" spans="1:16" s="3" customFormat="1" ht="18.75">
      <c r="A82" s="151">
        <v>0</v>
      </c>
      <c r="B82" s="152">
        <v>1</v>
      </c>
      <c r="C82" s="153">
        <v>13</v>
      </c>
      <c r="D82" s="153">
        <v>1</v>
      </c>
      <c r="E82" s="159">
        <v>0</v>
      </c>
      <c r="F82" s="153">
        <v>0</v>
      </c>
      <c r="G82" s="160">
        <v>0</v>
      </c>
      <c r="H82" s="159">
        <v>130</v>
      </c>
      <c r="I82" s="18" t="s">
        <v>81</v>
      </c>
      <c r="J82" s="19">
        <f>J83</f>
        <v>149800</v>
      </c>
      <c r="K82" s="81">
        <f>K83</f>
        <v>149823.43</v>
      </c>
      <c r="L82" s="4"/>
      <c r="M82" s="120">
        <f t="shared" si="0"/>
        <v>100.02</v>
      </c>
      <c r="N82" s="4"/>
      <c r="O82"/>
      <c r="P82"/>
    </row>
    <row r="83" spans="1:16" s="3" customFormat="1" ht="37.5">
      <c r="A83" s="122">
        <v>0</v>
      </c>
      <c r="B83" s="123">
        <v>1</v>
      </c>
      <c r="C83" s="124">
        <v>13</v>
      </c>
      <c r="D83" s="124">
        <v>1</v>
      </c>
      <c r="E83" s="125">
        <v>994</v>
      </c>
      <c r="F83" s="124">
        <v>4</v>
      </c>
      <c r="G83" s="126">
        <v>0</v>
      </c>
      <c r="H83" s="125">
        <v>130</v>
      </c>
      <c r="I83" s="23" t="s">
        <v>74</v>
      </c>
      <c r="J83" s="21">
        <v>149800</v>
      </c>
      <c r="K83" s="41">
        <v>149823.43</v>
      </c>
      <c r="L83" s="4"/>
      <c r="M83" s="110">
        <f t="shared" si="0"/>
        <v>100.02</v>
      </c>
      <c r="N83" s="4"/>
      <c r="O83"/>
      <c r="P83"/>
    </row>
    <row r="84" spans="1:16" s="3" customFormat="1" ht="18.75">
      <c r="A84" s="122">
        <v>0</v>
      </c>
      <c r="B84" s="123">
        <v>1</v>
      </c>
      <c r="C84" s="124">
        <v>13</v>
      </c>
      <c r="D84" s="124">
        <v>2</v>
      </c>
      <c r="E84" s="125">
        <v>0</v>
      </c>
      <c r="F84" s="124">
        <v>0</v>
      </c>
      <c r="G84" s="126">
        <v>0</v>
      </c>
      <c r="H84" s="125">
        <v>130</v>
      </c>
      <c r="I84" s="40" t="s">
        <v>173</v>
      </c>
      <c r="J84" s="45">
        <f>J85</f>
        <v>1274847.52</v>
      </c>
      <c r="K84" s="114">
        <f>K85</f>
        <v>1274847.52</v>
      </c>
      <c r="L84" s="4"/>
      <c r="M84" s="120">
        <f t="shared" si="0"/>
        <v>100</v>
      </c>
      <c r="N84" s="4"/>
      <c r="O84"/>
      <c r="P84"/>
    </row>
    <row r="85" spans="1:16" s="3" customFormat="1" ht="18.75">
      <c r="A85" s="122">
        <v>0</v>
      </c>
      <c r="B85" s="123">
        <v>1</v>
      </c>
      <c r="C85" s="124">
        <v>13</v>
      </c>
      <c r="D85" s="124">
        <v>2</v>
      </c>
      <c r="E85" s="125">
        <v>994</v>
      </c>
      <c r="F85" s="124">
        <v>4</v>
      </c>
      <c r="G85" s="126">
        <v>0</v>
      </c>
      <c r="H85" s="125">
        <v>130</v>
      </c>
      <c r="I85" s="44" t="s">
        <v>95</v>
      </c>
      <c r="J85" s="21">
        <v>1274847.52</v>
      </c>
      <c r="K85" s="41">
        <v>1274847.52</v>
      </c>
      <c r="L85" s="4"/>
      <c r="M85" s="110">
        <f t="shared" si="0"/>
        <v>100</v>
      </c>
      <c r="N85" s="4"/>
      <c r="O85"/>
      <c r="P85"/>
    </row>
    <row r="86" spans="1:14" s="3" customFormat="1" ht="18.75">
      <c r="A86" s="127">
        <v>0</v>
      </c>
      <c r="B86" s="128">
        <v>1</v>
      </c>
      <c r="C86" s="129">
        <v>14</v>
      </c>
      <c r="D86" s="129">
        <v>0</v>
      </c>
      <c r="E86" s="130">
        <v>0</v>
      </c>
      <c r="F86" s="129">
        <v>0</v>
      </c>
      <c r="G86" s="131">
        <v>0</v>
      </c>
      <c r="H86" s="130">
        <v>0</v>
      </c>
      <c r="I86" s="24" t="s">
        <v>34</v>
      </c>
      <c r="J86" s="19">
        <f>J87+J89</f>
        <v>31300000</v>
      </c>
      <c r="K86" s="81">
        <f>K87+K89</f>
        <v>35847304.06</v>
      </c>
      <c r="L86" s="77"/>
      <c r="M86" s="120">
        <f t="shared" si="0"/>
        <v>114.53</v>
      </c>
      <c r="N86" s="77"/>
    </row>
    <row r="87" spans="1:14" ht="18.75">
      <c r="A87" s="122">
        <v>13</v>
      </c>
      <c r="B87" s="123">
        <v>1</v>
      </c>
      <c r="C87" s="124">
        <v>14</v>
      </c>
      <c r="D87" s="124">
        <v>1</v>
      </c>
      <c r="E87" s="125">
        <v>0</v>
      </c>
      <c r="F87" s="124">
        <v>0</v>
      </c>
      <c r="G87" s="126">
        <v>0</v>
      </c>
      <c r="H87" s="125">
        <v>410</v>
      </c>
      <c r="I87" s="24" t="s">
        <v>35</v>
      </c>
      <c r="J87" s="19">
        <f>J88</f>
        <v>22000000</v>
      </c>
      <c r="K87" s="81">
        <f>K88</f>
        <v>23671266.74</v>
      </c>
      <c r="L87" s="4"/>
      <c r="M87" s="120">
        <f t="shared" si="0"/>
        <v>107.6</v>
      </c>
      <c r="N87" s="4"/>
    </row>
    <row r="88" spans="1:14" ht="18.75">
      <c r="A88" s="122">
        <v>13</v>
      </c>
      <c r="B88" s="123">
        <v>1</v>
      </c>
      <c r="C88" s="124">
        <v>14</v>
      </c>
      <c r="D88" s="124">
        <v>1</v>
      </c>
      <c r="E88" s="125">
        <v>40</v>
      </c>
      <c r="F88" s="124">
        <v>4</v>
      </c>
      <c r="G88" s="126">
        <v>0</v>
      </c>
      <c r="H88" s="125">
        <v>410</v>
      </c>
      <c r="I88" s="23" t="s">
        <v>36</v>
      </c>
      <c r="J88" s="21">
        <v>22000000</v>
      </c>
      <c r="K88" s="41">
        <v>23671266.74</v>
      </c>
      <c r="L88" s="4"/>
      <c r="M88" s="110">
        <f t="shared" si="0"/>
        <v>107.6</v>
      </c>
      <c r="N88" s="4"/>
    </row>
    <row r="89" spans="1:14" ht="78.75" customHeight="1">
      <c r="A89" s="122">
        <v>0</v>
      </c>
      <c r="B89" s="169">
        <v>1</v>
      </c>
      <c r="C89" s="170">
        <v>14</v>
      </c>
      <c r="D89" s="170">
        <v>2</v>
      </c>
      <c r="E89" s="122">
        <v>0</v>
      </c>
      <c r="F89" s="170">
        <v>0</v>
      </c>
      <c r="G89" s="171">
        <v>0</v>
      </c>
      <c r="H89" s="122">
        <v>0</v>
      </c>
      <c r="I89" s="32" t="s">
        <v>69</v>
      </c>
      <c r="J89" s="81">
        <f>J90</f>
        <v>9300000</v>
      </c>
      <c r="K89" s="81">
        <f>K90</f>
        <v>12176037.32</v>
      </c>
      <c r="L89" s="4"/>
      <c r="M89" s="120">
        <f t="shared" si="0"/>
        <v>130.93</v>
      </c>
      <c r="N89" s="4"/>
    </row>
    <row r="90" spans="1:14" ht="80.25" customHeight="1">
      <c r="A90" s="64">
        <v>0</v>
      </c>
      <c r="B90" s="65">
        <v>1</v>
      </c>
      <c r="C90" s="66">
        <v>14</v>
      </c>
      <c r="D90" s="66">
        <v>2</v>
      </c>
      <c r="E90" s="64">
        <v>43</v>
      </c>
      <c r="F90" s="66">
        <v>4</v>
      </c>
      <c r="G90" s="109">
        <v>0</v>
      </c>
      <c r="H90" s="64">
        <v>410</v>
      </c>
      <c r="I90" s="27" t="s">
        <v>70</v>
      </c>
      <c r="J90" s="93">
        <v>9300000</v>
      </c>
      <c r="K90" s="93">
        <v>12176037.32</v>
      </c>
      <c r="L90" s="4"/>
      <c r="M90" s="110">
        <f t="shared" si="0"/>
        <v>130.93</v>
      </c>
      <c r="N90" s="4"/>
    </row>
    <row r="91" spans="1:14" s="3" customFormat="1" ht="28.5" customHeight="1">
      <c r="A91" s="127">
        <v>0</v>
      </c>
      <c r="B91" s="128">
        <v>1</v>
      </c>
      <c r="C91" s="129">
        <v>16</v>
      </c>
      <c r="D91" s="129">
        <v>0</v>
      </c>
      <c r="E91" s="130">
        <v>0</v>
      </c>
      <c r="F91" s="129">
        <v>0</v>
      </c>
      <c r="G91" s="131">
        <v>0</v>
      </c>
      <c r="H91" s="130">
        <v>0</v>
      </c>
      <c r="I91" s="24" t="s">
        <v>37</v>
      </c>
      <c r="J91" s="19">
        <f>J92+J95+J96+J97+J98+J99+J101+J102+J103+J104+J105+J106</f>
        <v>1996300</v>
      </c>
      <c r="K91" s="19">
        <f>K92+K95+K96+K97+K98+K99+K101+K102+K103+K104+K105+K106</f>
        <v>2536217.34</v>
      </c>
      <c r="L91" s="77"/>
      <c r="M91" s="120">
        <f aca="true" t="shared" si="1" ref="M91:M175">ROUND(K91/J91*100,2)</f>
        <v>127.05</v>
      </c>
      <c r="N91" s="77"/>
    </row>
    <row r="92" spans="1:14" s="3" customFormat="1" ht="37.5">
      <c r="A92" s="127">
        <v>0</v>
      </c>
      <c r="B92" s="128">
        <v>1</v>
      </c>
      <c r="C92" s="129">
        <v>16</v>
      </c>
      <c r="D92" s="129">
        <v>3</v>
      </c>
      <c r="E92" s="130">
        <v>0</v>
      </c>
      <c r="F92" s="129">
        <v>0</v>
      </c>
      <c r="G92" s="131">
        <v>0</v>
      </c>
      <c r="H92" s="130">
        <v>140</v>
      </c>
      <c r="I92" s="24" t="s">
        <v>164</v>
      </c>
      <c r="J92" s="19">
        <f>J93+J94</f>
        <v>10000</v>
      </c>
      <c r="K92" s="19">
        <f>K93+K94</f>
        <v>7250</v>
      </c>
      <c r="L92" s="77"/>
      <c r="M92" s="120">
        <f t="shared" si="1"/>
        <v>72.5</v>
      </c>
      <c r="N92" s="77"/>
    </row>
    <row r="93" spans="1:14" s="48" customFormat="1" ht="92.25" customHeight="1">
      <c r="A93" s="132">
        <v>182</v>
      </c>
      <c r="B93" s="133">
        <v>1</v>
      </c>
      <c r="C93" s="134">
        <v>16</v>
      </c>
      <c r="D93" s="134">
        <v>3</v>
      </c>
      <c r="E93" s="135">
        <v>10</v>
      </c>
      <c r="F93" s="134">
        <v>1</v>
      </c>
      <c r="G93" s="136">
        <v>0</v>
      </c>
      <c r="H93" s="135">
        <v>140</v>
      </c>
      <c r="I93" s="82" t="s">
        <v>71</v>
      </c>
      <c r="J93" s="83">
        <v>0</v>
      </c>
      <c r="K93" s="95">
        <v>-1150</v>
      </c>
      <c r="L93" s="47">
        <v>0</v>
      </c>
      <c r="M93" s="110">
        <v>0</v>
      </c>
      <c r="N93" s="47"/>
    </row>
    <row r="94" spans="1:14" s="48" customFormat="1" ht="45.75" customHeight="1">
      <c r="A94" s="132">
        <v>182</v>
      </c>
      <c r="B94" s="133">
        <v>1</v>
      </c>
      <c r="C94" s="134">
        <v>16</v>
      </c>
      <c r="D94" s="134">
        <v>3</v>
      </c>
      <c r="E94" s="135">
        <v>30</v>
      </c>
      <c r="F94" s="134">
        <v>1</v>
      </c>
      <c r="G94" s="136">
        <v>0</v>
      </c>
      <c r="H94" s="135">
        <v>140</v>
      </c>
      <c r="I94" s="82" t="s">
        <v>57</v>
      </c>
      <c r="J94" s="83">
        <v>10000</v>
      </c>
      <c r="K94" s="95">
        <v>8400</v>
      </c>
      <c r="L94" s="47"/>
      <c r="M94" s="110">
        <f t="shared" si="1"/>
        <v>84</v>
      </c>
      <c r="N94" s="47"/>
    </row>
    <row r="95" spans="1:14" s="48" customFormat="1" ht="69.75" customHeight="1">
      <c r="A95" s="132">
        <v>182</v>
      </c>
      <c r="B95" s="133">
        <v>1</v>
      </c>
      <c r="C95" s="134">
        <v>16</v>
      </c>
      <c r="D95" s="134">
        <v>6</v>
      </c>
      <c r="E95" s="135">
        <v>0</v>
      </c>
      <c r="F95" s="134">
        <v>1</v>
      </c>
      <c r="G95" s="136">
        <v>0</v>
      </c>
      <c r="H95" s="135">
        <v>140</v>
      </c>
      <c r="I95" s="82" t="s">
        <v>56</v>
      </c>
      <c r="J95" s="83">
        <v>22000</v>
      </c>
      <c r="K95" s="95">
        <v>3000</v>
      </c>
      <c r="L95" s="47"/>
      <c r="M95" s="110">
        <f t="shared" si="0"/>
        <v>13.64</v>
      </c>
      <c r="N95" s="47"/>
    </row>
    <row r="96" spans="1:14" s="48" customFormat="1" ht="52.5" customHeight="1">
      <c r="A96" s="191">
        <v>188</v>
      </c>
      <c r="B96" s="192">
        <v>1</v>
      </c>
      <c r="C96" s="193">
        <v>16</v>
      </c>
      <c r="D96" s="193">
        <v>8</v>
      </c>
      <c r="E96" s="194">
        <v>10</v>
      </c>
      <c r="F96" s="193">
        <v>1</v>
      </c>
      <c r="G96" s="195">
        <v>0</v>
      </c>
      <c r="H96" s="194">
        <v>140</v>
      </c>
      <c r="I96" s="84" t="s">
        <v>98</v>
      </c>
      <c r="J96" s="85">
        <v>0</v>
      </c>
      <c r="K96" s="106">
        <v>72200.11</v>
      </c>
      <c r="L96" s="47"/>
      <c r="M96" s="110">
        <v>0</v>
      </c>
      <c r="N96" s="47"/>
    </row>
    <row r="97" spans="1:14" s="48" customFormat="1" ht="42.75" customHeight="1">
      <c r="A97" s="191">
        <v>0</v>
      </c>
      <c r="B97" s="192">
        <v>1</v>
      </c>
      <c r="C97" s="193">
        <v>16</v>
      </c>
      <c r="D97" s="193">
        <v>25</v>
      </c>
      <c r="E97" s="194">
        <v>50</v>
      </c>
      <c r="F97" s="193">
        <v>1</v>
      </c>
      <c r="G97" s="195">
        <v>0</v>
      </c>
      <c r="H97" s="194">
        <v>140</v>
      </c>
      <c r="I97" s="84" t="s">
        <v>148</v>
      </c>
      <c r="J97" s="85">
        <v>0</v>
      </c>
      <c r="K97" s="106">
        <v>10000</v>
      </c>
      <c r="L97" s="47"/>
      <c r="M97" s="110">
        <v>0</v>
      </c>
      <c r="N97" s="47"/>
    </row>
    <row r="98" spans="1:14" s="48" customFormat="1" ht="18.75">
      <c r="A98" s="191">
        <v>321</v>
      </c>
      <c r="B98" s="192">
        <v>1</v>
      </c>
      <c r="C98" s="193">
        <v>16</v>
      </c>
      <c r="D98" s="193">
        <v>25</v>
      </c>
      <c r="E98" s="194">
        <v>60</v>
      </c>
      <c r="F98" s="193">
        <v>1</v>
      </c>
      <c r="G98" s="195">
        <v>0</v>
      </c>
      <c r="H98" s="194">
        <v>140</v>
      </c>
      <c r="I98" s="84" t="s">
        <v>99</v>
      </c>
      <c r="J98" s="85">
        <v>0</v>
      </c>
      <c r="K98" s="106">
        <v>25840</v>
      </c>
      <c r="L98" s="47"/>
      <c r="M98" s="110">
        <v>0</v>
      </c>
      <c r="N98" s="47"/>
    </row>
    <row r="99" spans="1:14" s="48" customFormat="1" ht="24" customHeight="1">
      <c r="A99" s="191"/>
      <c r="B99" s="196"/>
      <c r="C99" s="197"/>
      <c r="D99" s="197"/>
      <c r="E99" s="191"/>
      <c r="F99" s="197"/>
      <c r="G99" s="198"/>
      <c r="H99" s="191"/>
      <c r="I99" s="307" t="s">
        <v>38</v>
      </c>
      <c r="J99" s="247">
        <v>530000</v>
      </c>
      <c r="K99" s="247">
        <v>480791.89</v>
      </c>
      <c r="L99" s="47"/>
      <c r="M99" s="309">
        <f>ROUND(K99/J99*100,2)</f>
        <v>90.72</v>
      </c>
      <c r="N99" s="47"/>
    </row>
    <row r="100" spans="1:14" s="48" customFormat="1" ht="30" customHeight="1">
      <c r="A100" s="67">
        <v>0</v>
      </c>
      <c r="B100" s="199">
        <v>1</v>
      </c>
      <c r="C100" s="200">
        <v>16</v>
      </c>
      <c r="D100" s="200">
        <v>28</v>
      </c>
      <c r="E100" s="67">
        <v>0</v>
      </c>
      <c r="F100" s="200">
        <v>1</v>
      </c>
      <c r="G100" s="201">
        <v>0</v>
      </c>
      <c r="H100" s="67">
        <v>140</v>
      </c>
      <c r="I100" s="308"/>
      <c r="J100" s="248"/>
      <c r="K100" s="248"/>
      <c r="L100" s="47"/>
      <c r="M100" s="310"/>
      <c r="N100" s="47"/>
    </row>
    <row r="101" spans="1:14" s="48" customFormat="1" ht="48.75" customHeight="1">
      <c r="A101" s="216">
        <v>0</v>
      </c>
      <c r="B101" s="202">
        <v>1</v>
      </c>
      <c r="C101" s="203">
        <v>16</v>
      </c>
      <c r="D101" s="203">
        <v>32</v>
      </c>
      <c r="E101" s="204">
        <v>0</v>
      </c>
      <c r="F101" s="203">
        <v>4</v>
      </c>
      <c r="G101" s="205">
        <v>0</v>
      </c>
      <c r="H101" s="204">
        <v>140</v>
      </c>
      <c r="I101" s="86" t="s">
        <v>163</v>
      </c>
      <c r="J101" s="87">
        <v>0</v>
      </c>
      <c r="K101" s="215">
        <v>330753.03</v>
      </c>
      <c r="L101" s="47"/>
      <c r="M101" s="112">
        <v>0</v>
      </c>
      <c r="N101" s="47"/>
    </row>
    <row r="102" spans="1:14" s="48" customFormat="1" ht="51" customHeight="1">
      <c r="A102" s="67">
        <v>0</v>
      </c>
      <c r="B102" s="202">
        <v>1</v>
      </c>
      <c r="C102" s="203">
        <v>16</v>
      </c>
      <c r="D102" s="203">
        <v>33</v>
      </c>
      <c r="E102" s="204">
        <v>40</v>
      </c>
      <c r="F102" s="203">
        <v>4</v>
      </c>
      <c r="G102" s="205">
        <v>0</v>
      </c>
      <c r="H102" s="204">
        <v>140</v>
      </c>
      <c r="I102" s="86" t="s">
        <v>145</v>
      </c>
      <c r="J102" s="87">
        <v>0</v>
      </c>
      <c r="K102" s="107">
        <v>23000</v>
      </c>
      <c r="L102" s="47"/>
      <c r="M102" s="112">
        <v>0</v>
      </c>
      <c r="N102" s="47"/>
    </row>
    <row r="103" spans="1:14" s="48" customFormat="1" ht="66" customHeight="1">
      <c r="A103" s="67">
        <v>13</v>
      </c>
      <c r="B103" s="202">
        <v>1</v>
      </c>
      <c r="C103" s="203">
        <v>16</v>
      </c>
      <c r="D103" s="203">
        <v>37</v>
      </c>
      <c r="E103" s="204">
        <v>30</v>
      </c>
      <c r="F103" s="203">
        <v>4</v>
      </c>
      <c r="G103" s="205">
        <v>0</v>
      </c>
      <c r="H103" s="204">
        <v>140</v>
      </c>
      <c r="I103" s="86" t="s">
        <v>100</v>
      </c>
      <c r="J103" s="87">
        <v>3500</v>
      </c>
      <c r="K103" s="107">
        <v>6956.35</v>
      </c>
      <c r="L103" s="47"/>
      <c r="M103" s="110">
        <f>ROUND(K103/J103*100,2)</f>
        <v>198.75</v>
      </c>
      <c r="N103" s="47"/>
    </row>
    <row r="104" spans="1:14" s="48" customFormat="1" ht="69.75" customHeight="1">
      <c r="A104" s="67">
        <v>188</v>
      </c>
      <c r="B104" s="202">
        <v>1</v>
      </c>
      <c r="C104" s="203">
        <v>16</v>
      </c>
      <c r="D104" s="203">
        <v>43</v>
      </c>
      <c r="E104" s="204">
        <v>0</v>
      </c>
      <c r="F104" s="203">
        <v>1</v>
      </c>
      <c r="G104" s="205">
        <v>0</v>
      </c>
      <c r="H104" s="204">
        <v>140</v>
      </c>
      <c r="I104" s="86" t="s">
        <v>174</v>
      </c>
      <c r="J104" s="87">
        <v>150000</v>
      </c>
      <c r="K104" s="107">
        <v>239071.96</v>
      </c>
      <c r="L104" s="47"/>
      <c r="M104" s="110">
        <f t="shared" si="1"/>
        <v>159.38</v>
      </c>
      <c r="N104" s="47"/>
    </row>
    <row r="105" spans="1:14" s="48" customFormat="1" ht="52.5" customHeight="1">
      <c r="A105" s="67">
        <v>0</v>
      </c>
      <c r="B105" s="202">
        <v>1</v>
      </c>
      <c r="C105" s="203">
        <v>16</v>
      </c>
      <c r="D105" s="203">
        <v>51</v>
      </c>
      <c r="E105" s="204">
        <v>20</v>
      </c>
      <c r="F105" s="203">
        <v>2</v>
      </c>
      <c r="G105" s="205">
        <v>0</v>
      </c>
      <c r="H105" s="204">
        <v>140</v>
      </c>
      <c r="I105" s="86" t="s">
        <v>96</v>
      </c>
      <c r="J105" s="87">
        <v>80000</v>
      </c>
      <c r="K105" s="107">
        <v>43100</v>
      </c>
      <c r="L105" s="47"/>
      <c r="M105" s="110">
        <f t="shared" si="1"/>
        <v>53.88</v>
      </c>
      <c r="N105" s="47"/>
    </row>
    <row r="106" spans="1:14" s="48" customFormat="1" ht="58.5" customHeight="1">
      <c r="A106" s="132">
        <v>0</v>
      </c>
      <c r="B106" s="133">
        <v>1</v>
      </c>
      <c r="C106" s="134">
        <v>16</v>
      </c>
      <c r="D106" s="134">
        <v>90</v>
      </c>
      <c r="E106" s="135">
        <v>0</v>
      </c>
      <c r="F106" s="134">
        <v>0</v>
      </c>
      <c r="G106" s="136">
        <v>0</v>
      </c>
      <c r="H106" s="135">
        <v>140</v>
      </c>
      <c r="I106" s="82" t="s">
        <v>39</v>
      </c>
      <c r="J106" s="83">
        <f>J107</f>
        <v>1200800</v>
      </c>
      <c r="K106" s="95">
        <f>K107</f>
        <v>1294254</v>
      </c>
      <c r="L106" s="47"/>
      <c r="M106" s="110">
        <f t="shared" si="1"/>
        <v>107.78</v>
      </c>
      <c r="N106" s="47"/>
    </row>
    <row r="107" spans="1:14" s="48" customFormat="1" ht="37.5">
      <c r="A107" s="132">
        <v>0</v>
      </c>
      <c r="B107" s="133">
        <v>1</v>
      </c>
      <c r="C107" s="134">
        <v>16</v>
      </c>
      <c r="D107" s="134">
        <v>90</v>
      </c>
      <c r="E107" s="135">
        <v>40</v>
      </c>
      <c r="F107" s="134">
        <v>4</v>
      </c>
      <c r="G107" s="136">
        <v>0</v>
      </c>
      <c r="H107" s="135">
        <v>140</v>
      </c>
      <c r="I107" s="49" t="s">
        <v>39</v>
      </c>
      <c r="J107" s="59">
        <v>1200800</v>
      </c>
      <c r="K107" s="96">
        <v>1294254</v>
      </c>
      <c r="L107" s="47"/>
      <c r="M107" s="110">
        <f t="shared" si="1"/>
        <v>107.78</v>
      </c>
      <c r="N107" s="47"/>
    </row>
    <row r="108" spans="1:14" s="48" customFormat="1" ht="26.25" customHeight="1">
      <c r="A108" s="137">
        <v>0</v>
      </c>
      <c r="B108" s="138">
        <v>1</v>
      </c>
      <c r="C108" s="139">
        <v>17</v>
      </c>
      <c r="D108" s="139">
        <v>0</v>
      </c>
      <c r="E108" s="140">
        <v>0</v>
      </c>
      <c r="F108" s="139">
        <v>0</v>
      </c>
      <c r="G108" s="141">
        <v>0</v>
      </c>
      <c r="H108" s="140">
        <v>0</v>
      </c>
      <c r="I108" s="68" t="s">
        <v>101</v>
      </c>
      <c r="J108" s="61">
        <v>0</v>
      </c>
      <c r="K108" s="117">
        <f>K109+K110+K111+K112+K113</f>
        <v>250126.68</v>
      </c>
      <c r="L108" s="47"/>
      <c r="M108" s="120">
        <v>0</v>
      </c>
      <c r="N108" s="47"/>
    </row>
    <row r="109" spans="1:14" s="48" customFormat="1" ht="34.5" customHeight="1">
      <c r="A109" s="132">
        <v>0</v>
      </c>
      <c r="B109" s="133">
        <v>1</v>
      </c>
      <c r="C109" s="134">
        <v>17</v>
      </c>
      <c r="D109" s="134">
        <v>1</v>
      </c>
      <c r="E109" s="135">
        <v>40</v>
      </c>
      <c r="F109" s="134">
        <v>4</v>
      </c>
      <c r="G109" s="136">
        <v>0</v>
      </c>
      <c r="H109" s="135">
        <v>180</v>
      </c>
      <c r="I109" s="49" t="s">
        <v>102</v>
      </c>
      <c r="J109" s="59">
        <v>0</v>
      </c>
      <c r="K109" s="96">
        <v>45138.67</v>
      </c>
      <c r="L109" s="47"/>
      <c r="M109" s="110">
        <v>0</v>
      </c>
      <c r="N109" s="47"/>
    </row>
    <row r="110" spans="1:14" s="48" customFormat="1" ht="2.25" customHeight="1" hidden="1">
      <c r="A110" s="132">
        <v>13</v>
      </c>
      <c r="B110" s="133">
        <v>1</v>
      </c>
      <c r="C110" s="134">
        <v>17</v>
      </c>
      <c r="D110" s="134">
        <v>1</v>
      </c>
      <c r="E110" s="135">
        <v>40</v>
      </c>
      <c r="F110" s="134">
        <v>4</v>
      </c>
      <c r="G110" s="136">
        <v>0</v>
      </c>
      <c r="H110" s="135">
        <v>180</v>
      </c>
      <c r="I110" s="49" t="s">
        <v>102</v>
      </c>
      <c r="J110" s="59">
        <v>0</v>
      </c>
      <c r="K110" s="96">
        <v>0</v>
      </c>
      <c r="L110" s="47"/>
      <c r="M110" s="110" t="e">
        <f t="shared" si="1"/>
        <v>#DIV/0!</v>
      </c>
      <c r="N110" s="47"/>
    </row>
    <row r="111" spans="1:14" s="48" customFormat="1" ht="36" customHeight="1" hidden="1">
      <c r="A111" s="132">
        <v>907</v>
      </c>
      <c r="B111" s="133">
        <v>1</v>
      </c>
      <c r="C111" s="134">
        <v>17</v>
      </c>
      <c r="D111" s="134">
        <v>1</v>
      </c>
      <c r="E111" s="135">
        <v>40</v>
      </c>
      <c r="F111" s="134">
        <v>4</v>
      </c>
      <c r="G111" s="136">
        <v>0</v>
      </c>
      <c r="H111" s="135">
        <v>180</v>
      </c>
      <c r="I111" s="49" t="s">
        <v>102</v>
      </c>
      <c r="J111" s="59">
        <v>0</v>
      </c>
      <c r="K111" s="96">
        <v>0</v>
      </c>
      <c r="L111" s="47"/>
      <c r="M111" s="110" t="e">
        <f t="shared" si="1"/>
        <v>#DIV/0!</v>
      </c>
      <c r="N111" s="47"/>
    </row>
    <row r="112" spans="1:14" s="48" customFormat="1" ht="24" customHeight="1">
      <c r="A112" s="132">
        <v>0</v>
      </c>
      <c r="B112" s="133">
        <v>1</v>
      </c>
      <c r="C112" s="134">
        <v>17</v>
      </c>
      <c r="D112" s="134">
        <v>5</v>
      </c>
      <c r="E112" s="135">
        <v>40</v>
      </c>
      <c r="F112" s="134">
        <v>4</v>
      </c>
      <c r="G112" s="136">
        <v>0</v>
      </c>
      <c r="H112" s="135">
        <v>180</v>
      </c>
      <c r="I112" s="49" t="s">
        <v>103</v>
      </c>
      <c r="J112" s="59">
        <v>0</v>
      </c>
      <c r="K112" s="96">
        <v>204988.01</v>
      </c>
      <c r="L112" s="47"/>
      <c r="M112" s="110">
        <v>0</v>
      </c>
      <c r="N112" s="47"/>
    </row>
    <row r="113" spans="1:14" s="48" customFormat="1" ht="18" customHeight="1" hidden="1">
      <c r="A113" s="132">
        <v>18</v>
      </c>
      <c r="B113" s="133">
        <v>1</v>
      </c>
      <c r="C113" s="134">
        <v>17</v>
      </c>
      <c r="D113" s="134">
        <v>5</v>
      </c>
      <c r="E113" s="135">
        <v>40</v>
      </c>
      <c r="F113" s="134">
        <v>4</v>
      </c>
      <c r="G113" s="136">
        <v>0</v>
      </c>
      <c r="H113" s="135">
        <v>180</v>
      </c>
      <c r="I113" s="49" t="s">
        <v>103</v>
      </c>
      <c r="J113" s="59">
        <v>0</v>
      </c>
      <c r="K113" s="96">
        <v>0</v>
      </c>
      <c r="L113" s="47"/>
      <c r="M113" s="110" t="e">
        <f t="shared" si="1"/>
        <v>#DIV/0!</v>
      </c>
      <c r="N113" s="47"/>
    </row>
    <row r="114" spans="1:14" s="48" customFormat="1" ht="35.25" customHeight="1">
      <c r="A114" s="137">
        <v>0</v>
      </c>
      <c r="B114" s="138">
        <v>2</v>
      </c>
      <c r="C114" s="139">
        <v>0</v>
      </c>
      <c r="D114" s="139">
        <v>0</v>
      </c>
      <c r="E114" s="140">
        <v>0</v>
      </c>
      <c r="F114" s="139">
        <v>0</v>
      </c>
      <c r="G114" s="141">
        <v>0</v>
      </c>
      <c r="H114" s="140">
        <v>0</v>
      </c>
      <c r="I114" s="56" t="s">
        <v>40</v>
      </c>
      <c r="J114" s="60">
        <f>J115+J211+J214</f>
        <v>1785026718.0600002</v>
      </c>
      <c r="K114" s="118">
        <f>K115+K211+K214+K213</f>
        <v>1759421411.6200001</v>
      </c>
      <c r="L114" s="47"/>
      <c r="M114" s="120">
        <f>ROUND(K114/J114*100,2)</f>
        <v>98.57</v>
      </c>
      <c r="N114" s="47"/>
    </row>
    <row r="115" spans="1:14" s="48" customFormat="1" ht="12.75" customHeight="1">
      <c r="A115" s="285">
        <v>5</v>
      </c>
      <c r="B115" s="289">
        <v>2</v>
      </c>
      <c r="C115" s="275">
        <v>2</v>
      </c>
      <c r="D115" s="275">
        <v>0</v>
      </c>
      <c r="E115" s="285">
        <v>0</v>
      </c>
      <c r="F115" s="275">
        <v>0</v>
      </c>
      <c r="G115" s="287">
        <v>0</v>
      </c>
      <c r="H115" s="285">
        <v>0</v>
      </c>
      <c r="I115" s="297" t="s">
        <v>41</v>
      </c>
      <c r="J115" s="295">
        <f>J117+J124+J155+J209</f>
        <v>1786932156.16</v>
      </c>
      <c r="K115" s="295">
        <f>K117+K124+K155+K209</f>
        <v>1761292397.31</v>
      </c>
      <c r="L115" s="47"/>
      <c r="M115" s="311">
        <f t="shared" si="1"/>
        <v>98.57</v>
      </c>
      <c r="N115" s="47"/>
    </row>
    <row r="116" spans="1:14" s="48" customFormat="1" ht="23.25" customHeight="1">
      <c r="A116" s="286"/>
      <c r="B116" s="290"/>
      <c r="C116" s="276"/>
      <c r="D116" s="276"/>
      <c r="E116" s="286"/>
      <c r="F116" s="276"/>
      <c r="G116" s="288"/>
      <c r="H116" s="286"/>
      <c r="I116" s="298"/>
      <c r="J116" s="296"/>
      <c r="K116" s="296"/>
      <c r="L116" s="47"/>
      <c r="M116" s="312"/>
      <c r="N116" s="47"/>
    </row>
    <row r="117" spans="1:14" s="3" customFormat="1" ht="37.5">
      <c r="A117" s="127">
        <v>5</v>
      </c>
      <c r="B117" s="128">
        <v>2</v>
      </c>
      <c r="C117" s="129">
        <v>2</v>
      </c>
      <c r="D117" s="129">
        <v>1</v>
      </c>
      <c r="E117" s="130">
        <v>0</v>
      </c>
      <c r="F117" s="129">
        <v>0</v>
      </c>
      <c r="G117" s="131">
        <v>0</v>
      </c>
      <c r="H117" s="130">
        <v>151</v>
      </c>
      <c r="I117" s="24" t="s">
        <v>42</v>
      </c>
      <c r="J117" s="19">
        <f>J118+J122+J120</f>
        <v>699168800</v>
      </c>
      <c r="K117" s="81">
        <f>K118+K122+K120</f>
        <v>699168800</v>
      </c>
      <c r="L117" s="77"/>
      <c r="M117" s="120">
        <f t="shared" si="1"/>
        <v>100</v>
      </c>
      <c r="N117" s="77"/>
    </row>
    <row r="118" spans="1:14" s="48" customFormat="1" ht="18.75">
      <c r="A118" s="132">
        <v>5</v>
      </c>
      <c r="B118" s="133">
        <v>2</v>
      </c>
      <c r="C118" s="134">
        <v>2</v>
      </c>
      <c r="D118" s="134">
        <v>1</v>
      </c>
      <c r="E118" s="135">
        <v>1</v>
      </c>
      <c r="F118" s="134">
        <v>0</v>
      </c>
      <c r="G118" s="136">
        <v>0</v>
      </c>
      <c r="H118" s="135">
        <v>151</v>
      </c>
      <c r="I118" s="49" t="s">
        <v>43</v>
      </c>
      <c r="J118" s="59">
        <f>J119</f>
        <v>6827300</v>
      </c>
      <c r="K118" s="96">
        <f>K119</f>
        <v>6827300</v>
      </c>
      <c r="L118" s="47"/>
      <c r="M118" s="110">
        <f t="shared" si="1"/>
        <v>100</v>
      </c>
      <c r="N118" s="47"/>
    </row>
    <row r="119" spans="1:14" s="48" customFormat="1" ht="37.5">
      <c r="A119" s="132">
        <v>5</v>
      </c>
      <c r="B119" s="133">
        <v>2</v>
      </c>
      <c r="C119" s="134">
        <v>2</v>
      </c>
      <c r="D119" s="134">
        <v>1</v>
      </c>
      <c r="E119" s="135">
        <v>1</v>
      </c>
      <c r="F119" s="134">
        <v>4</v>
      </c>
      <c r="G119" s="136">
        <v>2712</v>
      </c>
      <c r="H119" s="135">
        <v>151</v>
      </c>
      <c r="I119" s="46" t="s">
        <v>50</v>
      </c>
      <c r="J119" s="94">
        <v>6827300</v>
      </c>
      <c r="K119" s="119">
        <v>6827300</v>
      </c>
      <c r="L119" s="47"/>
      <c r="M119" s="111">
        <f t="shared" si="1"/>
        <v>100</v>
      </c>
      <c r="N119" s="47"/>
    </row>
    <row r="120" spans="1:14" s="48" customFormat="1" ht="37.5">
      <c r="A120" s="132">
        <v>5</v>
      </c>
      <c r="B120" s="133">
        <v>2</v>
      </c>
      <c r="C120" s="134">
        <v>2</v>
      </c>
      <c r="D120" s="134">
        <v>1</v>
      </c>
      <c r="E120" s="135">
        <v>3</v>
      </c>
      <c r="F120" s="134">
        <v>0</v>
      </c>
      <c r="G120" s="136">
        <v>0</v>
      </c>
      <c r="H120" s="135">
        <v>151</v>
      </c>
      <c r="I120" s="49" t="s">
        <v>58</v>
      </c>
      <c r="J120" s="59">
        <f>J121</f>
        <v>114943500</v>
      </c>
      <c r="K120" s="96">
        <f>K121</f>
        <v>114943500</v>
      </c>
      <c r="L120" s="47"/>
      <c r="M120" s="110">
        <f t="shared" si="1"/>
        <v>100</v>
      </c>
      <c r="N120" s="47"/>
    </row>
    <row r="121" spans="1:14" s="48" customFormat="1" ht="37.5">
      <c r="A121" s="132">
        <v>5</v>
      </c>
      <c r="B121" s="133">
        <v>2</v>
      </c>
      <c r="C121" s="134">
        <v>2</v>
      </c>
      <c r="D121" s="134">
        <v>1</v>
      </c>
      <c r="E121" s="135">
        <v>3</v>
      </c>
      <c r="F121" s="134">
        <v>4</v>
      </c>
      <c r="G121" s="136">
        <v>0</v>
      </c>
      <c r="H121" s="135">
        <v>151</v>
      </c>
      <c r="I121" s="46" t="s">
        <v>59</v>
      </c>
      <c r="J121" s="94">
        <v>114943500</v>
      </c>
      <c r="K121" s="119">
        <v>114943500</v>
      </c>
      <c r="L121" s="47"/>
      <c r="M121" s="111">
        <f t="shared" si="1"/>
        <v>100</v>
      </c>
      <c r="N121" s="47"/>
    </row>
    <row r="122" spans="1:14" s="48" customFormat="1" ht="57.75" customHeight="1">
      <c r="A122" s="132">
        <v>5</v>
      </c>
      <c r="B122" s="133">
        <v>2</v>
      </c>
      <c r="C122" s="134">
        <v>2</v>
      </c>
      <c r="D122" s="134">
        <v>1</v>
      </c>
      <c r="E122" s="135">
        <v>7</v>
      </c>
      <c r="F122" s="134">
        <v>0</v>
      </c>
      <c r="G122" s="136">
        <v>0</v>
      </c>
      <c r="H122" s="135">
        <v>151</v>
      </c>
      <c r="I122" s="49" t="s">
        <v>175</v>
      </c>
      <c r="J122" s="59">
        <f>J123</f>
        <v>577398000</v>
      </c>
      <c r="K122" s="96">
        <f>K123</f>
        <v>577398000</v>
      </c>
      <c r="L122" s="47"/>
      <c r="M122" s="110">
        <f t="shared" si="1"/>
        <v>100</v>
      </c>
      <c r="N122" s="47"/>
    </row>
    <row r="123" spans="1:14" s="48" customFormat="1" ht="18.75">
      <c r="A123" s="132">
        <v>5</v>
      </c>
      <c r="B123" s="133">
        <v>2</v>
      </c>
      <c r="C123" s="134">
        <v>2</v>
      </c>
      <c r="D123" s="134">
        <v>1</v>
      </c>
      <c r="E123" s="135">
        <v>7</v>
      </c>
      <c r="F123" s="134">
        <v>4</v>
      </c>
      <c r="G123" s="136">
        <v>0</v>
      </c>
      <c r="H123" s="135">
        <v>151</v>
      </c>
      <c r="I123" s="46" t="s">
        <v>176</v>
      </c>
      <c r="J123" s="94">
        <v>577398000</v>
      </c>
      <c r="K123" s="119">
        <v>577398000</v>
      </c>
      <c r="L123" s="47"/>
      <c r="M123" s="111">
        <f t="shared" si="1"/>
        <v>100</v>
      </c>
      <c r="N123" s="47"/>
    </row>
    <row r="124" spans="1:14" s="3" customFormat="1" ht="40.5" customHeight="1">
      <c r="A124" s="127">
        <v>5</v>
      </c>
      <c r="B124" s="188">
        <v>2</v>
      </c>
      <c r="C124" s="189">
        <v>2</v>
      </c>
      <c r="D124" s="189">
        <v>2</v>
      </c>
      <c r="E124" s="130">
        <v>0</v>
      </c>
      <c r="F124" s="189">
        <v>0</v>
      </c>
      <c r="G124" s="190">
        <v>0</v>
      </c>
      <c r="H124" s="127">
        <v>151</v>
      </c>
      <c r="I124" s="24" t="s">
        <v>177</v>
      </c>
      <c r="J124" s="19">
        <f>SUM(J126:J128)</f>
        <v>274428006.24</v>
      </c>
      <c r="K124" s="19">
        <f>SUM(K126:K128)</f>
        <v>255235616.86</v>
      </c>
      <c r="L124" s="77"/>
      <c r="M124" s="120">
        <f t="shared" si="1"/>
        <v>93.01</v>
      </c>
      <c r="N124" s="77"/>
    </row>
    <row r="125" spans="1:14" ht="19.5" customHeight="1" hidden="1">
      <c r="A125" s="122">
        <v>5</v>
      </c>
      <c r="B125" s="169">
        <v>2</v>
      </c>
      <c r="C125" s="170">
        <v>2</v>
      </c>
      <c r="D125" s="170">
        <v>2</v>
      </c>
      <c r="E125" s="135">
        <v>999</v>
      </c>
      <c r="F125" s="170">
        <v>4</v>
      </c>
      <c r="G125" s="171">
        <v>0</v>
      </c>
      <c r="H125" s="122">
        <v>151</v>
      </c>
      <c r="I125" s="32" t="s">
        <v>53</v>
      </c>
      <c r="J125" s="81" t="e">
        <f>J129+J136+J137+J140+J141+J142+J143+J144+J145+J148+J149+J151+J131+J133+J134+J135+#REF!+J147+J138+J139+J146+J152+J154+J126+J127+J130+J132+J153</f>
        <v>#REF!</v>
      </c>
      <c r="K125" s="81" t="e">
        <f>K129+K136+K137+K140+K141+K142+K143+K144+K145+K148+K149+K151+K131+K133+K134+K135+#REF!+K147+K138+K139+K146+K152+K154+K126+K127+K130+K132+K153</f>
        <v>#REF!</v>
      </c>
      <c r="L125" s="4"/>
      <c r="M125" s="120" t="e">
        <f t="shared" si="1"/>
        <v>#REF!</v>
      </c>
      <c r="N125" s="4"/>
    </row>
    <row r="126" spans="1:14" ht="85.5" customHeight="1">
      <c r="A126" s="122">
        <v>5</v>
      </c>
      <c r="B126" s="169">
        <v>2</v>
      </c>
      <c r="C126" s="170">
        <v>2</v>
      </c>
      <c r="D126" s="170">
        <v>2</v>
      </c>
      <c r="E126" s="135">
        <v>8</v>
      </c>
      <c r="F126" s="170">
        <v>4</v>
      </c>
      <c r="G126" s="171">
        <v>0</v>
      </c>
      <c r="H126" s="122">
        <v>151</v>
      </c>
      <c r="I126" s="228" t="s">
        <v>178</v>
      </c>
      <c r="J126" s="219">
        <v>1426308.08</v>
      </c>
      <c r="K126" s="219">
        <v>1426308.08</v>
      </c>
      <c r="L126" s="4"/>
      <c r="M126" s="110">
        <f t="shared" si="1"/>
        <v>100</v>
      </c>
      <c r="N126" s="4"/>
    </row>
    <row r="127" spans="1:14" ht="86.25" customHeight="1">
      <c r="A127" s="122">
        <v>5</v>
      </c>
      <c r="B127" s="169">
        <v>2</v>
      </c>
      <c r="C127" s="170">
        <v>2</v>
      </c>
      <c r="D127" s="170">
        <v>2</v>
      </c>
      <c r="E127" s="135">
        <v>51</v>
      </c>
      <c r="F127" s="170">
        <v>4</v>
      </c>
      <c r="G127" s="171">
        <v>0</v>
      </c>
      <c r="H127" s="122">
        <v>151</v>
      </c>
      <c r="I127" s="228" t="s">
        <v>179</v>
      </c>
      <c r="J127" s="219">
        <v>534865.68</v>
      </c>
      <c r="K127" s="219">
        <v>534865.68</v>
      </c>
      <c r="L127" s="4"/>
      <c r="M127" s="110">
        <f t="shared" si="1"/>
        <v>100</v>
      </c>
      <c r="N127" s="4"/>
    </row>
    <row r="128" spans="1:14" ht="42.75" customHeight="1">
      <c r="A128" s="122">
        <v>5</v>
      </c>
      <c r="B128" s="169">
        <v>2</v>
      </c>
      <c r="C128" s="170">
        <v>2</v>
      </c>
      <c r="D128" s="170">
        <v>2</v>
      </c>
      <c r="E128" s="135">
        <v>999</v>
      </c>
      <c r="F128" s="170">
        <v>4</v>
      </c>
      <c r="G128" s="171">
        <v>0</v>
      </c>
      <c r="H128" s="122">
        <v>151</v>
      </c>
      <c r="I128" s="229" t="s">
        <v>53</v>
      </c>
      <c r="J128" s="114">
        <f>SUM(J129:J154)</f>
        <v>272466832.48</v>
      </c>
      <c r="K128" s="114">
        <f>SUM(K129:K154)</f>
        <v>253274443.10000002</v>
      </c>
      <c r="L128" s="114">
        <f>SUM(L129:L154)</f>
        <v>0</v>
      </c>
      <c r="M128" s="120">
        <f t="shared" si="1"/>
        <v>92.96</v>
      </c>
      <c r="N128" s="4"/>
    </row>
    <row r="129" spans="1:14" ht="68.25" customHeight="1">
      <c r="A129" s="122">
        <v>5</v>
      </c>
      <c r="B129" s="169">
        <v>2</v>
      </c>
      <c r="C129" s="170">
        <v>2</v>
      </c>
      <c r="D129" s="170">
        <v>2</v>
      </c>
      <c r="E129" s="125">
        <v>999</v>
      </c>
      <c r="F129" s="170">
        <v>4</v>
      </c>
      <c r="G129" s="171">
        <v>1021</v>
      </c>
      <c r="H129" s="122">
        <v>151</v>
      </c>
      <c r="I129" s="228" t="s">
        <v>107</v>
      </c>
      <c r="J129" s="219">
        <v>385400</v>
      </c>
      <c r="K129" s="95">
        <v>385400</v>
      </c>
      <c r="L129" s="4"/>
      <c r="M129" s="110">
        <f t="shared" si="1"/>
        <v>100</v>
      </c>
      <c r="N129" s="4"/>
    </row>
    <row r="130" spans="1:14" ht="78.75" customHeight="1">
      <c r="A130" s="64">
        <v>5</v>
      </c>
      <c r="B130" s="65">
        <v>2</v>
      </c>
      <c r="C130" s="66">
        <v>2</v>
      </c>
      <c r="D130" s="66">
        <v>2</v>
      </c>
      <c r="E130" s="142">
        <v>999</v>
      </c>
      <c r="F130" s="66">
        <v>4</v>
      </c>
      <c r="G130" s="109">
        <v>1022</v>
      </c>
      <c r="H130" s="64">
        <v>151</v>
      </c>
      <c r="I130" s="230" t="s">
        <v>180</v>
      </c>
      <c r="J130" s="104">
        <v>58500</v>
      </c>
      <c r="K130" s="222">
        <v>58500</v>
      </c>
      <c r="L130" s="4"/>
      <c r="M130" s="110">
        <f t="shared" si="1"/>
        <v>100</v>
      </c>
      <c r="N130" s="4"/>
    </row>
    <row r="131" spans="1:14" ht="61.5" customHeight="1">
      <c r="A131" s="64">
        <v>5</v>
      </c>
      <c r="B131" s="65">
        <v>2</v>
      </c>
      <c r="C131" s="66">
        <v>2</v>
      </c>
      <c r="D131" s="66">
        <v>2</v>
      </c>
      <c r="E131" s="142">
        <v>999</v>
      </c>
      <c r="F131" s="66">
        <v>4</v>
      </c>
      <c r="G131" s="109">
        <v>1031</v>
      </c>
      <c r="H131" s="64">
        <v>151</v>
      </c>
      <c r="I131" s="230" t="s">
        <v>181</v>
      </c>
      <c r="J131" s="104">
        <v>866710</v>
      </c>
      <c r="K131" s="222">
        <v>866710</v>
      </c>
      <c r="L131" s="4"/>
      <c r="M131" s="110">
        <f t="shared" si="1"/>
        <v>100</v>
      </c>
      <c r="N131" s="4"/>
    </row>
    <row r="132" spans="1:14" ht="84.75" customHeight="1">
      <c r="A132" s="64">
        <v>5</v>
      </c>
      <c r="B132" s="65">
        <v>2</v>
      </c>
      <c r="C132" s="66">
        <v>2</v>
      </c>
      <c r="D132" s="66">
        <v>2</v>
      </c>
      <c r="E132" s="142">
        <v>999</v>
      </c>
      <c r="F132" s="66">
        <v>4</v>
      </c>
      <c r="G132" s="109">
        <v>5392</v>
      </c>
      <c r="H132" s="64">
        <v>151</v>
      </c>
      <c r="I132" s="230" t="s">
        <v>165</v>
      </c>
      <c r="J132" s="104">
        <v>15543600</v>
      </c>
      <c r="K132" s="222">
        <v>0</v>
      </c>
      <c r="L132" s="4">
        <v>0</v>
      </c>
      <c r="M132" s="110">
        <f t="shared" si="1"/>
        <v>0</v>
      </c>
      <c r="N132" s="4"/>
    </row>
    <row r="133" spans="1:14" ht="93" customHeight="1">
      <c r="A133" s="64">
        <v>5</v>
      </c>
      <c r="B133" s="65">
        <v>2</v>
      </c>
      <c r="C133" s="66">
        <v>2</v>
      </c>
      <c r="D133" s="66">
        <v>2</v>
      </c>
      <c r="E133" s="142">
        <v>999</v>
      </c>
      <c r="F133" s="66">
        <v>4</v>
      </c>
      <c r="G133" s="109">
        <v>7422</v>
      </c>
      <c r="H133" s="64">
        <v>151</v>
      </c>
      <c r="I133" s="230" t="s">
        <v>182</v>
      </c>
      <c r="J133" s="104">
        <v>780276.99</v>
      </c>
      <c r="K133" s="222">
        <v>780276.99</v>
      </c>
      <c r="L133" s="4"/>
      <c r="M133" s="110">
        <f t="shared" si="1"/>
        <v>100</v>
      </c>
      <c r="N133" s="4"/>
    </row>
    <row r="134" spans="1:14" ht="88.5" customHeight="1">
      <c r="A134" s="64">
        <v>5</v>
      </c>
      <c r="B134" s="65">
        <v>2</v>
      </c>
      <c r="C134" s="66">
        <v>2</v>
      </c>
      <c r="D134" s="66">
        <v>2</v>
      </c>
      <c r="E134" s="142">
        <v>999</v>
      </c>
      <c r="F134" s="66">
        <v>4</v>
      </c>
      <c r="G134" s="109">
        <v>7441</v>
      </c>
      <c r="H134" s="64">
        <v>151</v>
      </c>
      <c r="I134" s="230" t="s">
        <v>183</v>
      </c>
      <c r="J134" s="104">
        <v>584600</v>
      </c>
      <c r="K134" s="222">
        <v>336402.23</v>
      </c>
      <c r="L134" s="4"/>
      <c r="M134" s="110">
        <f t="shared" si="1"/>
        <v>57.54</v>
      </c>
      <c r="N134" s="4"/>
    </row>
    <row r="135" spans="1:14" ht="107.25" customHeight="1">
      <c r="A135" s="64">
        <v>5</v>
      </c>
      <c r="B135" s="65">
        <v>2</v>
      </c>
      <c r="C135" s="66">
        <v>2</v>
      </c>
      <c r="D135" s="66">
        <v>2</v>
      </c>
      <c r="E135" s="142">
        <v>999</v>
      </c>
      <c r="F135" s="66">
        <v>4</v>
      </c>
      <c r="G135" s="109">
        <v>7443</v>
      </c>
      <c r="H135" s="64">
        <v>151</v>
      </c>
      <c r="I135" s="230" t="s">
        <v>184</v>
      </c>
      <c r="J135" s="104">
        <v>2951998</v>
      </c>
      <c r="K135" s="222">
        <v>2951998</v>
      </c>
      <c r="L135" s="4"/>
      <c r="M135" s="110">
        <f t="shared" si="1"/>
        <v>100</v>
      </c>
      <c r="N135" s="4"/>
    </row>
    <row r="136" spans="1:14" ht="19.5" customHeight="1">
      <c r="A136" s="251">
        <v>5</v>
      </c>
      <c r="B136" s="258">
        <v>2</v>
      </c>
      <c r="C136" s="260">
        <v>2</v>
      </c>
      <c r="D136" s="260">
        <v>2</v>
      </c>
      <c r="E136" s="251">
        <v>999</v>
      </c>
      <c r="F136" s="260">
        <v>4</v>
      </c>
      <c r="G136" s="264">
        <v>7479</v>
      </c>
      <c r="H136" s="251">
        <v>151</v>
      </c>
      <c r="I136" s="271" t="s">
        <v>108</v>
      </c>
      <c r="J136" s="262">
        <v>1800</v>
      </c>
      <c r="K136" s="247">
        <v>1800</v>
      </c>
      <c r="L136" s="4"/>
      <c r="M136" s="309">
        <v>100</v>
      </c>
      <c r="N136" s="4"/>
    </row>
    <row r="137" spans="1:14" ht="59.25" customHeight="1">
      <c r="A137" s="252"/>
      <c r="B137" s="259"/>
      <c r="C137" s="261"/>
      <c r="D137" s="261"/>
      <c r="E137" s="252"/>
      <c r="F137" s="261"/>
      <c r="G137" s="265"/>
      <c r="H137" s="252"/>
      <c r="I137" s="272"/>
      <c r="J137" s="263"/>
      <c r="K137" s="248"/>
      <c r="L137" s="4"/>
      <c r="M137" s="310"/>
      <c r="N137" s="4"/>
    </row>
    <row r="138" spans="1:14" ht="91.5" customHeight="1">
      <c r="A138" s="100">
        <v>5</v>
      </c>
      <c r="B138" s="102">
        <v>2</v>
      </c>
      <c r="C138" s="101">
        <v>2</v>
      </c>
      <c r="D138" s="101">
        <v>2</v>
      </c>
      <c r="E138" s="105">
        <v>999</v>
      </c>
      <c r="F138" s="101">
        <v>4</v>
      </c>
      <c r="G138" s="103">
        <v>7481</v>
      </c>
      <c r="H138" s="100">
        <v>151</v>
      </c>
      <c r="I138" s="231" t="s">
        <v>149</v>
      </c>
      <c r="J138" s="232">
        <v>200000</v>
      </c>
      <c r="K138" s="223">
        <v>200000</v>
      </c>
      <c r="L138" s="4"/>
      <c r="M138" s="110">
        <f t="shared" si="1"/>
        <v>100</v>
      </c>
      <c r="N138" s="4"/>
    </row>
    <row r="139" spans="1:14" ht="78" customHeight="1">
      <c r="A139" s="100">
        <v>5</v>
      </c>
      <c r="B139" s="102">
        <v>2</v>
      </c>
      <c r="C139" s="101">
        <v>2</v>
      </c>
      <c r="D139" s="101">
        <v>2</v>
      </c>
      <c r="E139" s="105">
        <v>999</v>
      </c>
      <c r="F139" s="101">
        <v>4</v>
      </c>
      <c r="G139" s="103">
        <v>7483</v>
      </c>
      <c r="H139" s="100">
        <v>151</v>
      </c>
      <c r="I139" s="231" t="s">
        <v>150</v>
      </c>
      <c r="J139" s="232">
        <v>130000</v>
      </c>
      <c r="K139" s="223">
        <v>130000</v>
      </c>
      <c r="L139" s="4">
        <v>0</v>
      </c>
      <c r="M139" s="110">
        <f t="shared" si="1"/>
        <v>100</v>
      </c>
      <c r="N139" s="4"/>
    </row>
    <row r="140" spans="1:14" ht="96" customHeight="1">
      <c r="A140" s="122">
        <v>5</v>
      </c>
      <c r="B140" s="169">
        <v>2</v>
      </c>
      <c r="C140" s="170">
        <v>2</v>
      </c>
      <c r="D140" s="170">
        <v>2</v>
      </c>
      <c r="E140" s="125">
        <v>999</v>
      </c>
      <c r="F140" s="170">
        <v>4</v>
      </c>
      <c r="G140" s="171">
        <v>7485</v>
      </c>
      <c r="H140" s="122">
        <v>151</v>
      </c>
      <c r="I140" s="228" t="s">
        <v>109</v>
      </c>
      <c r="J140" s="219">
        <v>80000</v>
      </c>
      <c r="K140" s="95">
        <v>80000</v>
      </c>
      <c r="L140" s="4"/>
      <c r="M140" s="110">
        <f t="shared" si="1"/>
        <v>100</v>
      </c>
      <c r="N140" s="4"/>
    </row>
    <row r="141" spans="1:14" ht="86.25" customHeight="1">
      <c r="A141" s="122">
        <v>5</v>
      </c>
      <c r="B141" s="169">
        <v>2</v>
      </c>
      <c r="C141" s="170">
        <v>2</v>
      </c>
      <c r="D141" s="170">
        <v>2</v>
      </c>
      <c r="E141" s="125">
        <v>999</v>
      </c>
      <c r="F141" s="170">
        <v>4</v>
      </c>
      <c r="G141" s="171">
        <v>7488</v>
      </c>
      <c r="H141" s="122">
        <v>151</v>
      </c>
      <c r="I141" s="228" t="s">
        <v>110</v>
      </c>
      <c r="J141" s="219">
        <v>26200</v>
      </c>
      <c r="K141" s="95">
        <v>26200</v>
      </c>
      <c r="L141" s="4"/>
      <c r="M141" s="110">
        <f t="shared" si="1"/>
        <v>100</v>
      </c>
      <c r="N141" s="4"/>
    </row>
    <row r="142" spans="1:14" ht="72.75" customHeight="1">
      <c r="A142" s="122">
        <v>5</v>
      </c>
      <c r="B142" s="169">
        <v>2</v>
      </c>
      <c r="C142" s="170">
        <v>2</v>
      </c>
      <c r="D142" s="170">
        <v>2</v>
      </c>
      <c r="E142" s="125">
        <v>999</v>
      </c>
      <c r="F142" s="170">
        <v>4</v>
      </c>
      <c r="G142" s="171">
        <v>7492</v>
      </c>
      <c r="H142" s="122">
        <v>151</v>
      </c>
      <c r="I142" s="33" t="s">
        <v>111</v>
      </c>
      <c r="J142" s="41">
        <v>248000</v>
      </c>
      <c r="K142" s="96">
        <v>248000</v>
      </c>
      <c r="L142" s="4"/>
      <c r="M142" s="110">
        <f t="shared" si="1"/>
        <v>100</v>
      </c>
      <c r="N142" s="4"/>
    </row>
    <row r="143" spans="1:14" ht="93.75" customHeight="1">
      <c r="A143" s="122">
        <v>5</v>
      </c>
      <c r="B143" s="169">
        <v>2</v>
      </c>
      <c r="C143" s="170">
        <v>2</v>
      </c>
      <c r="D143" s="170">
        <v>2</v>
      </c>
      <c r="E143" s="125">
        <v>999</v>
      </c>
      <c r="F143" s="170">
        <v>4</v>
      </c>
      <c r="G143" s="171">
        <v>7508</v>
      </c>
      <c r="H143" s="122">
        <v>151</v>
      </c>
      <c r="I143" s="33" t="s">
        <v>112</v>
      </c>
      <c r="J143" s="41">
        <v>70202900</v>
      </c>
      <c r="K143" s="96">
        <v>70202900</v>
      </c>
      <c r="L143" s="4"/>
      <c r="M143" s="110">
        <f t="shared" si="1"/>
        <v>100</v>
      </c>
      <c r="N143" s="4"/>
    </row>
    <row r="144" spans="1:14" ht="55.5" customHeight="1">
      <c r="A144" s="122">
        <v>5</v>
      </c>
      <c r="B144" s="169">
        <v>2</v>
      </c>
      <c r="C144" s="170">
        <v>2</v>
      </c>
      <c r="D144" s="170">
        <v>2</v>
      </c>
      <c r="E144" s="125">
        <v>999</v>
      </c>
      <c r="F144" s="170">
        <v>4</v>
      </c>
      <c r="G144" s="171">
        <v>7511</v>
      </c>
      <c r="H144" s="122">
        <v>151</v>
      </c>
      <c r="I144" s="27" t="s">
        <v>113</v>
      </c>
      <c r="J144" s="93">
        <v>129943500</v>
      </c>
      <c r="K144" s="233">
        <v>129943500</v>
      </c>
      <c r="L144" s="4"/>
      <c r="M144" s="110">
        <f t="shared" si="1"/>
        <v>100</v>
      </c>
      <c r="N144" s="4"/>
    </row>
    <row r="145" spans="1:14" ht="116.25" customHeight="1">
      <c r="A145" s="64">
        <v>5</v>
      </c>
      <c r="B145" s="65">
        <v>2</v>
      </c>
      <c r="C145" s="66">
        <v>2</v>
      </c>
      <c r="D145" s="66">
        <v>2</v>
      </c>
      <c r="E145" s="125">
        <v>999</v>
      </c>
      <c r="F145" s="66">
        <v>4</v>
      </c>
      <c r="G145" s="109">
        <v>7558</v>
      </c>
      <c r="H145" s="64">
        <v>151</v>
      </c>
      <c r="I145" s="27" t="s">
        <v>114</v>
      </c>
      <c r="J145" s="93">
        <v>16139700</v>
      </c>
      <c r="K145" s="233">
        <v>16139700</v>
      </c>
      <c r="L145" s="4"/>
      <c r="M145" s="110">
        <f t="shared" si="1"/>
        <v>100</v>
      </c>
      <c r="N145" s="4"/>
    </row>
    <row r="146" spans="1:14" ht="208.5" customHeight="1">
      <c r="A146" s="64">
        <v>5</v>
      </c>
      <c r="B146" s="65">
        <v>2</v>
      </c>
      <c r="C146" s="66">
        <v>2</v>
      </c>
      <c r="D146" s="66">
        <v>2</v>
      </c>
      <c r="E146" s="125">
        <v>999</v>
      </c>
      <c r="F146" s="66">
        <v>4</v>
      </c>
      <c r="G146" s="109">
        <v>7571</v>
      </c>
      <c r="H146" s="64">
        <v>151</v>
      </c>
      <c r="I146" s="27" t="s">
        <v>151</v>
      </c>
      <c r="J146" s="93">
        <v>2600000</v>
      </c>
      <c r="K146" s="233">
        <v>0</v>
      </c>
      <c r="L146" s="4"/>
      <c r="M146" s="110">
        <v>0</v>
      </c>
      <c r="N146" s="4"/>
    </row>
    <row r="147" spans="1:14" ht="90.75" customHeight="1">
      <c r="A147" s="64">
        <v>5</v>
      </c>
      <c r="B147" s="65">
        <v>2</v>
      </c>
      <c r="C147" s="66">
        <v>2</v>
      </c>
      <c r="D147" s="66">
        <v>2</v>
      </c>
      <c r="E147" s="125">
        <v>999</v>
      </c>
      <c r="F147" s="66">
        <v>4</v>
      </c>
      <c r="G147" s="109">
        <v>7581</v>
      </c>
      <c r="H147" s="64">
        <v>151</v>
      </c>
      <c r="I147" s="27" t="s">
        <v>146</v>
      </c>
      <c r="J147" s="93">
        <v>164297.49</v>
      </c>
      <c r="K147" s="233">
        <v>34020.05</v>
      </c>
      <c r="L147" s="4"/>
      <c r="M147" s="110">
        <f t="shared" si="1"/>
        <v>20.71</v>
      </c>
      <c r="N147" s="4"/>
    </row>
    <row r="148" spans="1:14" ht="60.75" customHeight="1">
      <c r="A148" s="64">
        <v>5</v>
      </c>
      <c r="B148" s="65">
        <v>2</v>
      </c>
      <c r="C148" s="66">
        <v>2</v>
      </c>
      <c r="D148" s="66">
        <v>2</v>
      </c>
      <c r="E148" s="125">
        <v>999</v>
      </c>
      <c r="F148" s="66">
        <v>4</v>
      </c>
      <c r="G148" s="109">
        <v>7582</v>
      </c>
      <c r="H148" s="64">
        <v>151</v>
      </c>
      <c r="I148" s="27" t="s">
        <v>117</v>
      </c>
      <c r="J148" s="93">
        <v>4174900</v>
      </c>
      <c r="K148" s="233">
        <v>4085023.72</v>
      </c>
      <c r="L148" s="4"/>
      <c r="M148" s="110">
        <f t="shared" si="1"/>
        <v>97.85</v>
      </c>
      <c r="N148" s="4"/>
    </row>
    <row r="149" spans="1:14" ht="70.5" customHeight="1">
      <c r="A149" s="64">
        <v>5</v>
      </c>
      <c r="B149" s="65">
        <v>2</v>
      </c>
      <c r="C149" s="66">
        <v>2</v>
      </c>
      <c r="D149" s="66">
        <v>2</v>
      </c>
      <c r="E149" s="125">
        <v>999</v>
      </c>
      <c r="F149" s="66">
        <v>4</v>
      </c>
      <c r="G149" s="109">
        <v>7583</v>
      </c>
      <c r="H149" s="64">
        <v>151</v>
      </c>
      <c r="I149" s="27" t="s">
        <v>116</v>
      </c>
      <c r="J149" s="93">
        <v>3535200</v>
      </c>
      <c r="K149" s="233">
        <v>3535176.9</v>
      </c>
      <c r="L149" s="4"/>
      <c r="M149" s="110">
        <f t="shared" si="1"/>
        <v>100</v>
      </c>
      <c r="N149" s="4"/>
    </row>
    <row r="150" spans="1:14" ht="113.25" customHeight="1">
      <c r="A150" s="64">
        <v>5</v>
      </c>
      <c r="B150" s="65">
        <v>2</v>
      </c>
      <c r="C150" s="66">
        <v>2</v>
      </c>
      <c r="D150" s="66">
        <v>2</v>
      </c>
      <c r="E150" s="125">
        <v>999</v>
      </c>
      <c r="F150" s="66">
        <v>4</v>
      </c>
      <c r="G150" s="109">
        <v>7584</v>
      </c>
      <c r="H150" s="64">
        <v>151</v>
      </c>
      <c r="I150" s="27" t="s">
        <v>185</v>
      </c>
      <c r="J150" s="93">
        <v>156600</v>
      </c>
      <c r="K150" s="233">
        <v>156600</v>
      </c>
      <c r="L150" s="4"/>
      <c r="M150" s="110">
        <f t="shared" si="1"/>
        <v>100</v>
      </c>
      <c r="N150" s="4"/>
    </row>
    <row r="151" spans="1:14" ht="45.75" customHeight="1">
      <c r="A151" s="64">
        <v>5</v>
      </c>
      <c r="B151" s="65">
        <v>2</v>
      </c>
      <c r="C151" s="66">
        <v>2</v>
      </c>
      <c r="D151" s="66">
        <v>2</v>
      </c>
      <c r="E151" s="125">
        <v>999</v>
      </c>
      <c r="F151" s="66">
        <v>4</v>
      </c>
      <c r="G151" s="109">
        <v>7585</v>
      </c>
      <c r="H151" s="64">
        <v>151</v>
      </c>
      <c r="I151" s="27" t="s">
        <v>115</v>
      </c>
      <c r="J151" s="93">
        <v>2091200</v>
      </c>
      <c r="K151" s="233">
        <v>2091200</v>
      </c>
      <c r="L151" s="4"/>
      <c r="M151" s="110">
        <f t="shared" si="1"/>
        <v>100</v>
      </c>
      <c r="N151" s="4"/>
    </row>
    <row r="152" spans="1:14" ht="108.75" customHeight="1">
      <c r="A152" s="64">
        <v>5</v>
      </c>
      <c r="B152" s="65">
        <v>2</v>
      </c>
      <c r="C152" s="66">
        <v>2</v>
      </c>
      <c r="D152" s="66">
        <v>2</v>
      </c>
      <c r="E152" s="125">
        <v>999</v>
      </c>
      <c r="F152" s="66">
        <v>4</v>
      </c>
      <c r="G152" s="109">
        <v>7743</v>
      </c>
      <c r="H152" s="64">
        <v>151</v>
      </c>
      <c r="I152" s="27" t="s">
        <v>152</v>
      </c>
      <c r="J152" s="93">
        <v>12000000</v>
      </c>
      <c r="K152" s="233">
        <v>12000000</v>
      </c>
      <c r="L152" s="4">
        <v>0</v>
      </c>
      <c r="M152" s="110">
        <f t="shared" si="1"/>
        <v>100</v>
      </c>
      <c r="N152" s="4"/>
    </row>
    <row r="153" spans="1:14" ht="132.75" customHeight="1">
      <c r="A153" s="64">
        <v>5</v>
      </c>
      <c r="B153" s="65">
        <v>2</v>
      </c>
      <c r="C153" s="66">
        <v>2</v>
      </c>
      <c r="D153" s="66">
        <v>2</v>
      </c>
      <c r="E153" s="125">
        <v>999</v>
      </c>
      <c r="F153" s="66">
        <v>4</v>
      </c>
      <c r="G153" s="109">
        <v>7744</v>
      </c>
      <c r="H153" s="64">
        <v>151</v>
      </c>
      <c r="I153" s="27" t="s">
        <v>166</v>
      </c>
      <c r="J153" s="93">
        <v>3236050</v>
      </c>
      <c r="K153" s="233">
        <v>3236050</v>
      </c>
      <c r="L153" s="4"/>
      <c r="M153" s="110">
        <f t="shared" si="1"/>
        <v>100</v>
      </c>
      <c r="N153" s="4"/>
    </row>
    <row r="154" spans="1:14" ht="126" customHeight="1">
      <c r="A154" s="64">
        <v>5</v>
      </c>
      <c r="B154" s="65">
        <v>2</v>
      </c>
      <c r="C154" s="66">
        <v>2</v>
      </c>
      <c r="D154" s="66">
        <v>2</v>
      </c>
      <c r="E154" s="125">
        <v>999</v>
      </c>
      <c r="F154" s="66">
        <v>4</v>
      </c>
      <c r="G154" s="109">
        <v>7746</v>
      </c>
      <c r="H154" s="64">
        <v>151</v>
      </c>
      <c r="I154" s="27" t="s">
        <v>153</v>
      </c>
      <c r="J154" s="93">
        <v>6365400</v>
      </c>
      <c r="K154" s="233">
        <v>5784985.21</v>
      </c>
      <c r="L154" s="4">
        <v>0</v>
      </c>
      <c r="M154" s="110">
        <f t="shared" si="1"/>
        <v>90.88</v>
      </c>
      <c r="N154" s="4"/>
    </row>
    <row r="155" spans="1:256" s="69" customFormat="1" ht="38.25" customHeight="1">
      <c r="A155" s="180">
        <v>5</v>
      </c>
      <c r="B155" s="181">
        <v>2</v>
      </c>
      <c r="C155" s="182">
        <v>2</v>
      </c>
      <c r="D155" s="182">
        <v>3</v>
      </c>
      <c r="E155" s="206">
        <v>0</v>
      </c>
      <c r="F155" s="182">
        <v>0</v>
      </c>
      <c r="G155" s="183">
        <v>0</v>
      </c>
      <c r="H155" s="180">
        <v>151</v>
      </c>
      <c r="I155" s="28" t="s">
        <v>44</v>
      </c>
      <c r="J155" s="97">
        <f>J159+J163+J157+J158+J156+J205+J206+J164</f>
        <v>811480349.9200001</v>
      </c>
      <c r="K155" s="97">
        <f>K159+K163+K157+K158+K156+K205+K206+K164</f>
        <v>805032980.45</v>
      </c>
      <c r="L155" s="77"/>
      <c r="M155" s="120">
        <f t="shared" si="1"/>
        <v>99.21</v>
      </c>
      <c r="N155" s="77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14" s="48" customFormat="1" ht="94.5" customHeight="1">
      <c r="A156" s="132">
        <v>5</v>
      </c>
      <c r="B156" s="133">
        <v>2</v>
      </c>
      <c r="C156" s="134">
        <v>2</v>
      </c>
      <c r="D156" s="134">
        <v>3</v>
      </c>
      <c r="E156" s="135">
        <v>1</v>
      </c>
      <c r="F156" s="134">
        <v>4</v>
      </c>
      <c r="G156" s="136">
        <v>0</v>
      </c>
      <c r="H156" s="135">
        <v>151</v>
      </c>
      <c r="I156" s="49" t="s">
        <v>186</v>
      </c>
      <c r="J156" s="59">
        <v>74111519</v>
      </c>
      <c r="K156" s="96">
        <v>69022172.99</v>
      </c>
      <c r="L156" s="47"/>
      <c r="M156" s="110">
        <f t="shared" si="1"/>
        <v>93.13</v>
      </c>
      <c r="N156" s="47"/>
    </row>
    <row r="157" spans="1:14" s="48" customFormat="1" ht="81" customHeight="1">
      <c r="A157" s="132">
        <v>5</v>
      </c>
      <c r="B157" s="133">
        <v>2</v>
      </c>
      <c r="C157" s="134">
        <v>2</v>
      </c>
      <c r="D157" s="134">
        <v>3</v>
      </c>
      <c r="E157" s="135">
        <v>4</v>
      </c>
      <c r="F157" s="134">
        <v>4</v>
      </c>
      <c r="G157" s="136">
        <v>0</v>
      </c>
      <c r="H157" s="135">
        <v>151</v>
      </c>
      <c r="I157" s="49" t="s">
        <v>187</v>
      </c>
      <c r="J157" s="59">
        <v>2217596.36</v>
      </c>
      <c r="K157" s="96">
        <v>2213014.79</v>
      </c>
      <c r="L157" s="47"/>
      <c r="M157" s="110">
        <f t="shared" si="1"/>
        <v>99.79</v>
      </c>
      <c r="N157" s="47"/>
    </row>
    <row r="158" spans="1:14" s="48" customFormat="1" ht="80.25" customHeight="1">
      <c r="A158" s="132">
        <v>5</v>
      </c>
      <c r="B158" s="133">
        <v>2</v>
      </c>
      <c r="C158" s="134">
        <v>2</v>
      </c>
      <c r="D158" s="134">
        <v>3</v>
      </c>
      <c r="E158" s="135">
        <v>12</v>
      </c>
      <c r="F158" s="134">
        <v>4</v>
      </c>
      <c r="G158" s="136">
        <v>0</v>
      </c>
      <c r="H158" s="135">
        <v>151</v>
      </c>
      <c r="I158" s="49" t="s">
        <v>55</v>
      </c>
      <c r="J158" s="59">
        <v>20400</v>
      </c>
      <c r="K158" s="96">
        <v>5200</v>
      </c>
      <c r="L158" s="47"/>
      <c r="M158" s="110">
        <f t="shared" si="1"/>
        <v>25.49</v>
      </c>
      <c r="N158" s="47"/>
    </row>
    <row r="159" spans="1:14" ht="0" customHeight="1" hidden="1">
      <c r="A159" s="122">
        <v>5</v>
      </c>
      <c r="B159" s="123">
        <v>2</v>
      </c>
      <c r="C159" s="124">
        <v>2</v>
      </c>
      <c r="D159" s="124">
        <v>3</v>
      </c>
      <c r="E159" s="125">
        <v>21</v>
      </c>
      <c r="F159" s="124">
        <v>4</v>
      </c>
      <c r="G159" s="126">
        <v>0</v>
      </c>
      <c r="H159" s="125">
        <v>151</v>
      </c>
      <c r="I159" s="44" t="s">
        <v>54</v>
      </c>
      <c r="J159" s="21">
        <f>J160+J161</f>
        <v>0</v>
      </c>
      <c r="K159" s="96"/>
      <c r="L159" s="4"/>
      <c r="M159" s="110" t="e">
        <f t="shared" si="1"/>
        <v>#DIV/0!</v>
      </c>
      <c r="N159" s="4"/>
    </row>
    <row r="160" spans="1:14" ht="34.5" customHeight="1" hidden="1">
      <c r="A160" s="122">
        <v>5</v>
      </c>
      <c r="B160" s="123">
        <v>2</v>
      </c>
      <c r="C160" s="124">
        <v>2</v>
      </c>
      <c r="D160" s="124">
        <v>3</v>
      </c>
      <c r="E160" s="125">
        <v>21</v>
      </c>
      <c r="F160" s="124">
        <v>4</v>
      </c>
      <c r="G160" s="126">
        <v>8000</v>
      </c>
      <c r="H160" s="125">
        <v>151</v>
      </c>
      <c r="I160" s="279" t="s">
        <v>60</v>
      </c>
      <c r="J160" s="92"/>
      <c r="K160" s="233"/>
      <c r="L160" s="4"/>
      <c r="M160" s="110" t="e">
        <f t="shared" si="1"/>
        <v>#DIV/0!</v>
      </c>
      <c r="N160" s="4"/>
    </row>
    <row r="161" spans="1:14" ht="33.75" customHeight="1" hidden="1">
      <c r="A161" s="251">
        <v>5</v>
      </c>
      <c r="B161" s="258">
        <v>2</v>
      </c>
      <c r="C161" s="260">
        <v>2</v>
      </c>
      <c r="D161" s="260">
        <v>3</v>
      </c>
      <c r="E161" s="251">
        <v>21</v>
      </c>
      <c r="F161" s="260">
        <v>4</v>
      </c>
      <c r="G161" s="264">
        <v>9000</v>
      </c>
      <c r="H161" s="251">
        <v>151</v>
      </c>
      <c r="I161" s="280"/>
      <c r="J161" s="283"/>
      <c r="K161" s="277"/>
      <c r="L161" s="4"/>
      <c r="M161" s="110" t="e">
        <f t="shared" si="1"/>
        <v>#DIV/0!</v>
      </c>
      <c r="N161" s="4"/>
    </row>
    <row r="162" spans="1:14" ht="3.75" customHeight="1" hidden="1">
      <c r="A162" s="282"/>
      <c r="B162" s="282"/>
      <c r="C162" s="282"/>
      <c r="D162" s="282"/>
      <c r="E162" s="282"/>
      <c r="F162" s="282"/>
      <c r="G162" s="282"/>
      <c r="H162" s="282"/>
      <c r="I162" s="281"/>
      <c r="J162" s="284"/>
      <c r="K162" s="278"/>
      <c r="L162" s="4"/>
      <c r="M162" s="110" t="e">
        <f t="shared" si="1"/>
        <v>#DIV/0!</v>
      </c>
      <c r="N162" s="4"/>
    </row>
    <row r="163" spans="1:16" s="58" customFormat="1" ht="72" customHeight="1">
      <c r="A163" s="122">
        <v>5</v>
      </c>
      <c r="B163" s="123">
        <v>2</v>
      </c>
      <c r="C163" s="124">
        <v>2</v>
      </c>
      <c r="D163" s="124">
        <v>3</v>
      </c>
      <c r="E163" s="125">
        <v>22</v>
      </c>
      <c r="F163" s="124">
        <v>4</v>
      </c>
      <c r="G163" s="126">
        <v>0</v>
      </c>
      <c r="H163" s="125">
        <v>151</v>
      </c>
      <c r="I163" s="44" t="s">
        <v>118</v>
      </c>
      <c r="J163" s="21">
        <v>15789259.6</v>
      </c>
      <c r="K163" s="41">
        <v>15789259.6</v>
      </c>
      <c r="L163" s="77"/>
      <c r="M163" s="110">
        <f t="shared" si="1"/>
        <v>100</v>
      </c>
      <c r="N163" s="77"/>
      <c r="O163" s="3"/>
      <c r="P163" s="3"/>
    </row>
    <row r="164" spans="1:14" ht="37.5">
      <c r="A164" s="127">
        <v>5</v>
      </c>
      <c r="B164" s="128">
        <v>2</v>
      </c>
      <c r="C164" s="129">
        <v>2</v>
      </c>
      <c r="D164" s="129">
        <v>3</v>
      </c>
      <c r="E164" s="130">
        <v>24</v>
      </c>
      <c r="F164" s="129">
        <v>0</v>
      </c>
      <c r="G164" s="131">
        <v>0</v>
      </c>
      <c r="H164" s="130">
        <v>151</v>
      </c>
      <c r="I164" s="24" t="s">
        <v>45</v>
      </c>
      <c r="J164" s="19">
        <f>J165</f>
        <v>705985174.96</v>
      </c>
      <c r="K164" s="19">
        <f>K165</f>
        <v>705112842.48</v>
      </c>
      <c r="L164" s="4"/>
      <c r="M164" s="120">
        <f t="shared" si="1"/>
        <v>99.88</v>
      </c>
      <c r="N164" s="4"/>
    </row>
    <row r="165" spans="1:14" ht="54.75" customHeight="1">
      <c r="A165" s="64">
        <v>5</v>
      </c>
      <c r="B165" s="65">
        <v>2</v>
      </c>
      <c r="C165" s="66">
        <v>2</v>
      </c>
      <c r="D165" s="66">
        <v>3</v>
      </c>
      <c r="E165" s="125">
        <v>24</v>
      </c>
      <c r="F165" s="66">
        <v>4</v>
      </c>
      <c r="G165" s="109">
        <v>0</v>
      </c>
      <c r="H165" s="64">
        <v>151</v>
      </c>
      <c r="I165" s="27" t="s">
        <v>46</v>
      </c>
      <c r="J165" s="93">
        <f>SUM(J166:J204)</f>
        <v>705985174.96</v>
      </c>
      <c r="K165" s="93">
        <f>SUM(K166:K204)</f>
        <v>705112842.48</v>
      </c>
      <c r="L165" s="4"/>
      <c r="M165" s="110">
        <f t="shared" si="1"/>
        <v>99.88</v>
      </c>
      <c r="N165" s="4"/>
    </row>
    <row r="166" spans="1:16" s="58" customFormat="1" ht="39.75" customHeight="1">
      <c r="A166" s="251">
        <v>5</v>
      </c>
      <c r="B166" s="258">
        <v>2</v>
      </c>
      <c r="C166" s="260">
        <v>2</v>
      </c>
      <c r="D166" s="260">
        <v>3</v>
      </c>
      <c r="E166" s="251">
        <v>24</v>
      </c>
      <c r="F166" s="260">
        <v>4</v>
      </c>
      <c r="G166" s="264">
        <v>151</v>
      </c>
      <c r="H166" s="251">
        <v>151</v>
      </c>
      <c r="I166" s="255" t="s">
        <v>119</v>
      </c>
      <c r="J166" s="253">
        <v>38052318</v>
      </c>
      <c r="K166" s="249">
        <v>38052318</v>
      </c>
      <c r="L166" s="211"/>
      <c r="M166" s="241">
        <f t="shared" si="1"/>
        <v>100</v>
      </c>
      <c r="N166" s="77"/>
      <c r="O166" s="3"/>
      <c r="P166" s="3"/>
    </row>
    <row r="167" spans="1:14" ht="50.25" customHeight="1">
      <c r="A167" s="252"/>
      <c r="B167" s="259"/>
      <c r="C167" s="261"/>
      <c r="D167" s="261"/>
      <c r="E167" s="252"/>
      <c r="F167" s="261"/>
      <c r="G167" s="265"/>
      <c r="H167" s="252"/>
      <c r="I167" s="256"/>
      <c r="J167" s="254"/>
      <c r="K167" s="250"/>
      <c r="L167" s="208"/>
      <c r="M167" s="242"/>
      <c r="N167" s="4"/>
    </row>
    <row r="168" spans="1:16" s="58" customFormat="1" ht="51" customHeight="1">
      <c r="A168" s="251">
        <v>5</v>
      </c>
      <c r="B168" s="258">
        <v>2</v>
      </c>
      <c r="C168" s="260">
        <v>2</v>
      </c>
      <c r="D168" s="260">
        <v>3</v>
      </c>
      <c r="E168" s="251">
        <v>24</v>
      </c>
      <c r="F168" s="260">
        <v>4</v>
      </c>
      <c r="G168" s="264">
        <v>171</v>
      </c>
      <c r="H168" s="251">
        <v>151</v>
      </c>
      <c r="I168" s="255" t="s">
        <v>120</v>
      </c>
      <c r="J168" s="253">
        <v>6230000</v>
      </c>
      <c r="K168" s="249">
        <v>6230000</v>
      </c>
      <c r="L168" s="211"/>
      <c r="M168" s="241">
        <f t="shared" si="1"/>
        <v>100</v>
      </c>
      <c r="N168" s="77"/>
      <c r="O168" s="3"/>
      <c r="P168" s="3"/>
    </row>
    <row r="169" spans="1:14" ht="48.75" customHeight="1">
      <c r="A169" s="252"/>
      <c r="B169" s="259"/>
      <c r="C169" s="261"/>
      <c r="D169" s="261"/>
      <c r="E169" s="252"/>
      <c r="F169" s="261"/>
      <c r="G169" s="265"/>
      <c r="H169" s="252"/>
      <c r="I169" s="257"/>
      <c r="J169" s="254"/>
      <c r="K169" s="250"/>
      <c r="L169" s="208"/>
      <c r="M169" s="242"/>
      <c r="N169" s="4"/>
    </row>
    <row r="170" spans="1:16" s="58" customFormat="1" ht="36" customHeight="1">
      <c r="A170" s="251">
        <v>5</v>
      </c>
      <c r="B170" s="258">
        <v>2</v>
      </c>
      <c r="C170" s="260">
        <v>2</v>
      </c>
      <c r="D170" s="260">
        <v>3</v>
      </c>
      <c r="E170" s="251">
        <v>24</v>
      </c>
      <c r="F170" s="260">
        <v>4</v>
      </c>
      <c r="G170" s="264">
        <v>181</v>
      </c>
      <c r="H170" s="251">
        <v>151</v>
      </c>
      <c r="I170" s="255" t="s">
        <v>121</v>
      </c>
      <c r="J170" s="253">
        <v>1065735</v>
      </c>
      <c r="K170" s="249">
        <v>1065735</v>
      </c>
      <c r="L170" s="57"/>
      <c r="M170" s="241">
        <f t="shared" si="1"/>
        <v>100</v>
      </c>
      <c r="N170" s="77"/>
      <c r="O170" s="3"/>
      <c r="P170" s="3"/>
    </row>
    <row r="171" spans="1:14" ht="30.75" customHeight="1">
      <c r="A171" s="252"/>
      <c r="B171" s="259"/>
      <c r="C171" s="261"/>
      <c r="D171" s="261"/>
      <c r="E171" s="252"/>
      <c r="F171" s="261"/>
      <c r="G171" s="265"/>
      <c r="H171" s="252"/>
      <c r="I171" s="256"/>
      <c r="J171" s="254"/>
      <c r="K171" s="250"/>
      <c r="L171" s="4"/>
      <c r="M171" s="242"/>
      <c r="N171" s="4"/>
    </row>
    <row r="172" spans="1:16" s="58" customFormat="1" ht="94.5" customHeight="1">
      <c r="A172" s="122">
        <v>5</v>
      </c>
      <c r="B172" s="123">
        <v>2</v>
      </c>
      <c r="C172" s="124">
        <v>2</v>
      </c>
      <c r="D172" s="124">
        <v>3</v>
      </c>
      <c r="E172" s="125">
        <v>24</v>
      </c>
      <c r="F172" s="124">
        <v>4</v>
      </c>
      <c r="G172" s="126">
        <v>191</v>
      </c>
      <c r="H172" s="125">
        <v>151</v>
      </c>
      <c r="I172" s="31" t="s">
        <v>122</v>
      </c>
      <c r="J172" s="22">
        <v>98894733.61</v>
      </c>
      <c r="K172" s="115">
        <v>98894733.61</v>
      </c>
      <c r="L172" s="77"/>
      <c r="M172" s="111">
        <f t="shared" si="1"/>
        <v>100</v>
      </c>
      <c r="N172" s="77"/>
      <c r="O172" s="3"/>
      <c r="P172" s="3"/>
    </row>
    <row r="173" spans="1:16" s="58" customFormat="1" ht="45" customHeight="1">
      <c r="A173" s="122">
        <v>5</v>
      </c>
      <c r="B173" s="123">
        <v>2</v>
      </c>
      <c r="C173" s="124">
        <v>2</v>
      </c>
      <c r="D173" s="124">
        <v>3</v>
      </c>
      <c r="E173" s="125">
        <v>24</v>
      </c>
      <c r="F173" s="124">
        <v>4</v>
      </c>
      <c r="G173" s="126">
        <v>211</v>
      </c>
      <c r="H173" s="125">
        <v>151</v>
      </c>
      <c r="I173" s="255" t="s">
        <v>123</v>
      </c>
      <c r="J173" s="22">
        <v>37469352.31</v>
      </c>
      <c r="K173" s="115">
        <v>37469352.31</v>
      </c>
      <c r="L173" s="77"/>
      <c r="M173" s="111">
        <f t="shared" si="1"/>
        <v>100</v>
      </c>
      <c r="N173" s="77"/>
      <c r="O173" s="3"/>
      <c r="P173" s="3"/>
    </row>
    <row r="174" spans="1:16" s="58" customFormat="1" ht="42" customHeight="1">
      <c r="A174" s="122">
        <v>5</v>
      </c>
      <c r="B174" s="123">
        <v>2</v>
      </c>
      <c r="C174" s="124">
        <v>2</v>
      </c>
      <c r="D174" s="124">
        <v>3</v>
      </c>
      <c r="E174" s="125">
        <v>24</v>
      </c>
      <c r="F174" s="124">
        <v>4</v>
      </c>
      <c r="G174" s="126">
        <v>212</v>
      </c>
      <c r="H174" s="125">
        <v>151</v>
      </c>
      <c r="I174" s="256"/>
      <c r="J174" s="22">
        <v>12209155.87</v>
      </c>
      <c r="K174" s="115">
        <v>12209155.87</v>
      </c>
      <c r="L174" s="77"/>
      <c r="M174" s="111">
        <f t="shared" si="1"/>
        <v>100</v>
      </c>
      <c r="N174" s="77"/>
      <c r="O174" s="3"/>
      <c r="P174" s="3"/>
    </row>
    <row r="175" spans="1:16" s="62" customFormat="1" ht="135.75" customHeight="1">
      <c r="A175" s="122">
        <v>5</v>
      </c>
      <c r="B175" s="123">
        <v>2</v>
      </c>
      <c r="C175" s="124">
        <v>2</v>
      </c>
      <c r="D175" s="124">
        <v>3</v>
      </c>
      <c r="E175" s="125">
        <v>24</v>
      </c>
      <c r="F175" s="124">
        <v>4</v>
      </c>
      <c r="G175" s="126">
        <v>221</v>
      </c>
      <c r="H175" s="125">
        <v>151</v>
      </c>
      <c r="I175" s="31" t="s">
        <v>188</v>
      </c>
      <c r="J175" s="22">
        <v>69120.36</v>
      </c>
      <c r="K175" s="115">
        <v>69120.36</v>
      </c>
      <c r="L175" s="36"/>
      <c r="M175" s="111">
        <f t="shared" si="1"/>
        <v>100</v>
      </c>
      <c r="N175" s="36"/>
      <c r="O175" s="36"/>
      <c r="P175" s="36"/>
    </row>
    <row r="176" spans="1:16" s="58" customFormat="1" ht="52.5" customHeight="1">
      <c r="A176" s="122">
        <v>5</v>
      </c>
      <c r="B176" s="123">
        <v>2</v>
      </c>
      <c r="C176" s="124">
        <v>2</v>
      </c>
      <c r="D176" s="124">
        <v>3</v>
      </c>
      <c r="E176" s="125">
        <v>24</v>
      </c>
      <c r="F176" s="124">
        <v>4</v>
      </c>
      <c r="G176" s="126">
        <v>241</v>
      </c>
      <c r="H176" s="125">
        <v>151</v>
      </c>
      <c r="I176" s="234" t="s">
        <v>124</v>
      </c>
      <c r="J176" s="22">
        <v>164200</v>
      </c>
      <c r="K176" s="115">
        <v>163596.67</v>
      </c>
      <c r="L176" s="77"/>
      <c r="M176" s="111">
        <f aca="true" t="shared" si="2" ref="M176:M216">ROUND(K176/J176*100,2)</f>
        <v>99.63</v>
      </c>
      <c r="N176" s="77"/>
      <c r="O176" s="3"/>
      <c r="P176" s="3"/>
    </row>
    <row r="177" spans="1:16" s="58" customFormat="1" ht="27.75" customHeight="1">
      <c r="A177" s="122">
        <v>5</v>
      </c>
      <c r="B177" s="123">
        <v>2</v>
      </c>
      <c r="C177" s="124">
        <v>2</v>
      </c>
      <c r="D177" s="124">
        <v>3</v>
      </c>
      <c r="E177" s="125">
        <v>24</v>
      </c>
      <c r="F177" s="124">
        <v>4</v>
      </c>
      <c r="G177" s="126">
        <v>272</v>
      </c>
      <c r="H177" s="125">
        <v>151</v>
      </c>
      <c r="I177" s="255" t="s">
        <v>125</v>
      </c>
      <c r="J177" s="22">
        <v>936522.46</v>
      </c>
      <c r="K177" s="115">
        <v>936522.46</v>
      </c>
      <c r="L177" s="77"/>
      <c r="M177" s="111">
        <f t="shared" si="2"/>
        <v>100</v>
      </c>
      <c r="N177" s="77"/>
      <c r="O177" s="3"/>
      <c r="P177" s="3"/>
    </row>
    <row r="178" spans="1:16" s="58" customFormat="1" ht="21" customHeight="1">
      <c r="A178" s="122">
        <v>5</v>
      </c>
      <c r="B178" s="123">
        <v>2</v>
      </c>
      <c r="C178" s="124">
        <v>2</v>
      </c>
      <c r="D178" s="124">
        <v>3</v>
      </c>
      <c r="E178" s="125">
        <v>24</v>
      </c>
      <c r="F178" s="124">
        <v>4</v>
      </c>
      <c r="G178" s="126">
        <v>273</v>
      </c>
      <c r="H178" s="125">
        <v>151</v>
      </c>
      <c r="I178" s="256"/>
      <c r="J178" s="22">
        <v>609897.65</v>
      </c>
      <c r="K178" s="115">
        <v>609897.65</v>
      </c>
      <c r="L178" s="77"/>
      <c r="M178" s="111">
        <f t="shared" si="2"/>
        <v>100</v>
      </c>
      <c r="N178" s="77"/>
      <c r="O178" s="3"/>
      <c r="P178" s="3"/>
    </row>
    <row r="179" spans="1:16" s="58" customFormat="1" ht="21.75" customHeight="1">
      <c r="A179" s="122">
        <v>5</v>
      </c>
      <c r="B179" s="123">
        <v>2</v>
      </c>
      <c r="C179" s="124">
        <v>2</v>
      </c>
      <c r="D179" s="124">
        <v>3</v>
      </c>
      <c r="E179" s="125">
        <v>24</v>
      </c>
      <c r="F179" s="124">
        <v>4</v>
      </c>
      <c r="G179" s="126">
        <v>274</v>
      </c>
      <c r="H179" s="125">
        <v>151</v>
      </c>
      <c r="I179" s="256"/>
      <c r="J179" s="22">
        <v>66222.7</v>
      </c>
      <c r="K179" s="115">
        <v>66222.7</v>
      </c>
      <c r="L179" s="77"/>
      <c r="M179" s="111">
        <f t="shared" si="2"/>
        <v>100</v>
      </c>
      <c r="N179" s="77"/>
      <c r="O179" s="3"/>
      <c r="P179" s="3"/>
    </row>
    <row r="180" spans="1:16" ht="21.75" customHeight="1">
      <c r="A180" s="122">
        <v>5</v>
      </c>
      <c r="B180" s="123">
        <v>2</v>
      </c>
      <c r="C180" s="124">
        <v>2</v>
      </c>
      <c r="D180" s="124">
        <v>3</v>
      </c>
      <c r="E180" s="125">
        <v>24</v>
      </c>
      <c r="F180" s="124">
        <v>4</v>
      </c>
      <c r="G180" s="126">
        <v>275</v>
      </c>
      <c r="H180" s="125">
        <v>151</v>
      </c>
      <c r="I180" s="256"/>
      <c r="J180" s="22">
        <v>37104</v>
      </c>
      <c r="K180" s="115">
        <v>37104</v>
      </c>
      <c r="L180" s="77"/>
      <c r="M180" s="111">
        <f t="shared" si="2"/>
        <v>100</v>
      </c>
      <c r="N180" s="77"/>
      <c r="O180" s="3"/>
      <c r="P180" s="3"/>
    </row>
    <row r="181" spans="1:16" s="58" customFormat="1" ht="22.5" customHeight="1">
      <c r="A181" s="122">
        <v>5</v>
      </c>
      <c r="B181" s="123">
        <v>2</v>
      </c>
      <c r="C181" s="124">
        <v>2</v>
      </c>
      <c r="D181" s="124">
        <v>3</v>
      </c>
      <c r="E181" s="125">
        <v>24</v>
      </c>
      <c r="F181" s="124">
        <v>4</v>
      </c>
      <c r="G181" s="126">
        <v>276</v>
      </c>
      <c r="H181" s="125">
        <v>151</v>
      </c>
      <c r="I181" s="257"/>
      <c r="J181" s="22">
        <v>150816.85</v>
      </c>
      <c r="K181" s="115">
        <v>150816.85</v>
      </c>
      <c r="L181" s="77"/>
      <c r="M181" s="111">
        <f t="shared" si="2"/>
        <v>100</v>
      </c>
      <c r="N181" s="77"/>
      <c r="O181" s="3"/>
      <c r="P181" s="3"/>
    </row>
    <row r="182" spans="1:16" ht="23.25" customHeight="1">
      <c r="A182" s="122">
        <v>5</v>
      </c>
      <c r="B182" s="123">
        <v>2</v>
      </c>
      <c r="C182" s="124">
        <v>2</v>
      </c>
      <c r="D182" s="124">
        <v>3</v>
      </c>
      <c r="E182" s="125">
        <v>24</v>
      </c>
      <c r="F182" s="124">
        <v>4</v>
      </c>
      <c r="G182" s="126">
        <v>285</v>
      </c>
      <c r="H182" s="125">
        <v>151</v>
      </c>
      <c r="I182" s="255" t="s">
        <v>126</v>
      </c>
      <c r="J182" s="22">
        <v>0</v>
      </c>
      <c r="K182" s="115">
        <v>0</v>
      </c>
      <c r="L182" s="77"/>
      <c r="M182" s="111">
        <v>0</v>
      </c>
      <c r="N182" s="77"/>
      <c r="O182" s="3"/>
      <c r="P182" s="3"/>
    </row>
    <row r="183" spans="1:16" s="58" customFormat="1" ht="21" customHeight="1">
      <c r="A183" s="122">
        <v>5</v>
      </c>
      <c r="B183" s="123">
        <v>2</v>
      </c>
      <c r="C183" s="124">
        <v>2</v>
      </c>
      <c r="D183" s="124">
        <v>3</v>
      </c>
      <c r="E183" s="125">
        <v>24</v>
      </c>
      <c r="F183" s="124">
        <v>4</v>
      </c>
      <c r="G183" s="126">
        <v>286</v>
      </c>
      <c r="H183" s="125">
        <v>151</v>
      </c>
      <c r="I183" s="273"/>
      <c r="J183" s="22">
        <v>592415.69</v>
      </c>
      <c r="K183" s="115">
        <v>592415.69</v>
      </c>
      <c r="L183" s="77"/>
      <c r="M183" s="111">
        <f t="shared" si="2"/>
        <v>100</v>
      </c>
      <c r="N183" s="77"/>
      <c r="O183" s="3"/>
      <c r="P183" s="3"/>
    </row>
    <row r="184" spans="1:16" s="58" customFormat="1" ht="21.75" customHeight="1">
      <c r="A184" s="122">
        <v>5</v>
      </c>
      <c r="B184" s="123">
        <v>2</v>
      </c>
      <c r="C184" s="124">
        <v>2</v>
      </c>
      <c r="D184" s="124">
        <v>3</v>
      </c>
      <c r="E184" s="125">
        <v>24</v>
      </c>
      <c r="F184" s="124">
        <v>4</v>
      </c>
      <c r="G184" s="126">
        <v>288</v>
      </c>
      <c r="H184" s="125">
        <v>151</v>
      </c>
      <c r="I184" s="274"/>
      <c r="J184" s="22">
        <v>338800</v>
      </c>
      <c r="K184" s="115">
        <v>338597.47</v>
      </c>
      <c r="L184" s="77"/>
      <c r="M184" s="111">
        <f t="shared" si="2"/>
        <v>99.94</v>
      </c>
      <c r="N184" s="77"/>
      <c r="O184" s="3"/>
      <c r="P184" s="3"/>
    </row>
    <row r="185" spans="1:16" s="58" customFormat="1" ht="40.5" customHeight="1">
      <c r="A185" s="122">
        <v>5</v>
      </c>
      <c r="B185" s="123">
        <v>2</v>
      </c>
      <c r="C185" s="124">
        <v>2</v>
      </c>
      <c r="D185" s="124">
        <v>3</v>
      </c>
      <c r="E185" s="125">
        <v>24</v>
      </c>
      <c r="F185" s="124">
        <v>4</v>
      </c>
      <c r="G185" s="126">
        <v>391</v>
      </c>
      <c r="H185" s="125">
        <v>151</v>
      </c>
      <c r="I185" s="255" t="s">
        <v>127</v>
      </c>
      <c r="J185" s="22">
        <v>512611.12</v>
      </c>
      <c r="K185" s="115">
        <v>512611.12</v>
      </c>
      <c r="L185" s="77"/>
      <c r="M185" s="111">
        <f t="shared" si="2"/>
        <v>100</v>
      </c>
      <c r="N185" s="77"/>
      <c r="O185" s="3"/>
      <c r="P185" s="3"/>
    </row>
    <row r="186" spans="1:16" s="58" customFormat="1" ht="42.75" customHeight="1">
      <c r="A186" s="122">
        <v>5</v>
      </c>
      <c r="B186" s="123">
        <v>2</v>
      </c>
      <c r="C186" s="124">
        <v>2</v>
      </c>
      <c r="D186" s="124">
        <v>3</v>
      </c>
      <c r="E186" s="125">
        <v>24</v>
      </c>
      <c r="F186" s="124">
        <v>4</v>
      </c>
      <c r="G186" s="126">
        <v>392</v>
      </c>
      <c r="H186" s="125">
        <v>151</v>
      </c>
      <c r="I186" s="257"/>
      <c r="J186" s="22">
        <v>22000</v>
      </c>
      <c r="K186" s="115">
        <v>12000</v>
      </c>
      <c r="L186" s="77"/>
      <c r="M186" s="111">
        <f t="shared" si="2"/>
        <v>54.55</v>
      </c>
      <c r="N186" s="77"/>
      <c r="O186" s="3"/>
      <c r="P186" s="3"/>
    </row>
    <row r="187" spans="1:16" ht="31.5" customHeight="1">
      <c r="A187" s="122">
        <v>5</v>
      </c>
      <c r="B187" s="123">
        <v>2</v>
      </c>
      <c r="C187" s="124">
        <v>2</v>
      </c>
      <c r="D187" s="124">
        <v>3</v>
      </c>
      <c r="E187" s="125">
        <v>24</v>
      </c>
      <c r="F187" s="124">
        <v>4</v>
      </c>
      <c r="G187" s="126">
        <v>431</v>
      </c>
      <c r="H187" s="125">
        <v>151</v>
      </c>
      <c r="I187" s="255" t="s">
        <v>129</v>
      </c>
      <c r="J187" s="22">
        <v>80549.52</v>
      </c>
      <c r="K187" s="115">
        <v>80549.52</v>
      </c>
      <c r="L187" s="77"/>
      <c r="M187" s="111">
        <f t="shared" si="2"/>
        <v>100</v>
      </c>
      <c r="N187" s="77"/>
      <c r="O187" s="3"/>
      <c r="P187" s="3"/>
    </row>
    <row r="188" spans="1:16" s="58" customFormat="1" ht="36" customHeight="1">
      <c r="A188" s="122">
        <v>5</v>
      </c>
      <c r="B188" s="123">
        <v>2</v>
      </c>
      <c r="C188" s="124">
        <v>2</v>
      </c>
      <c r="D188" s="124">
        <v>3</v>
      </c>
      <c r="E188" s="125">
        <v>24</v>
      </c>
      <c r="F188" s="124">
        <v>4</v>
      </c>
      <c r="G188" s="126">
        <v>432</v>
      </c>
      <c r="H188" s="125">
        <v>151</v>
      </c>
      <c r="I188" s="256"/>
      <c r="J188" s="22">
        <v>678227.28</v>
      </c>
      <c r="K188" s="115">
        <v>678227.28</v>
      </c>
      <c r="L188" s="77"/>
      <c r="M188" s="111">
        <f t="shared" si="2"/>
        <v>100</v>
      </c>
      <c r="N188" s="77"/>
      <c r="O188" s="3"/>
      <c r="P188" s="3"/>
    </row>
    <row r="189" spans="1:14" ht="0.75" customHeight="1">
      <c r="A189" s="122">
        <v>5</v>
      </c>
      <c r="B189" s="123">
        <v>2</v>
      </c>
      <c r="C189" s="124">
        <v>2</v>
      </c>
      <c r="D189" s="124">
        <v>3</v>
      </c>
      <c r="E189" s="125">
        <v>24</v>
      </c>
      <c r="F189" s="124">
        <v>4</v>
      </c>
      <c r="G189" s="126">
        <v>461</v>
      </c>
      <c r="H189" s="125">
        <v>151</v>
      </c>
      <c r="I189" s="31" t="s">
        <v>128</v>
      </c>
      <c r="J189" s="22">
        <v>0</v>
      </c>
      <c r="K189" s="119">
        <v>0</v>
      </c>
      <c r="L189" s="4"/>
      <c r="M189" s="111">
        <v>0</v>
      </c>
      <c r="N189" s="4"/>
    </row>
    <row r="190" spans="1:14" ht="120" customHeight="1">
      <c r="A190" s="122">
        <v>5</v>
      </c>
      <c r="B190" s="123">
        <v>2</v>
      </c>
      <c r="C190" s="124">
        <v>2</v>
      </c>
      <c r="D190" s="124">
        <v>3</v>
      </c>
      <c r="E190" s="125">
        <v>24</v>
      </c>
      <c r="F190" s="124">
        <v>4</v>
      </c>
      <c r="G190" s="126">
        <v>2690</v>
      </c>
      <c r="H190" s="125">
        <v>151</v>
      </c>
      <c r="I190" s="31" t="s">
        <v>154</v>
      </c>
      <c r="J190" s="91">
        <v>99290</v>
      </c>
      <c r="K190" s="108">
        <v>99247.99</v>
      </c>
      <c r="L190" s="4"/>
      <c r="M190" s="111">
        <f t="shared" si="2"/>
        <v>99.96</v>
      </c>
      <c r="N190" s="4"/>
    </row>
    <row r="191" spans="1:16" s="58" customFormat="1" ht="56.25" customHeight="1">
      <c r="A191" s="122">
        <v>5</v>
      </c>
      <c r="B191" s="123">
        <v>2</v>
      </c>
      <c r="C191" s="124">
        <v>2</v>
      </c>
      <c r="D191" s="124">
        <v>3</v>
      </c>
      <c r="E191" s="125">
        <v>24</v>
      </c>
      <c r="F191" s="124">
        <v>4</v>
      </c>
      <c r="G191" s="126">
        <v>2696</v>
      </c>
      <c r="H191" s="125">
        <v>151</v>
      </c>
      <c r="I191" s="31" t="s">
        <v>130</v>
      </c>
      <c r="J191" s="91">
        <v>936900</v>
      </c>
      <c r="K191" s="89">
        <v>936900</v>
      </c>
      <c r="L191" s="207"/>
      <c r="M191" s="111">
        <f t="shared" si="2"/>
        <v>100</v>
      </c>
      <c r="N191" s="77"/>
      <c r="O191" s="3"/>
      <c r="P191" s="3"/>
    </row>
    <row r="192" spans="1:14" ht="56.25" customHeight="1">
      <c r="A192" s="122">
        <v>5</v>
      </c>
      <c r="B192" s="123">
        <v>2</v>
      </c>
      <c r="C192" s="124">
        <v>2</v>
      </c>
      <c r="D192" s="124">
        <v>3</v>
      </c>
      <c r="E192" s="125">
        <v>24</v>
      </c>
      <c r="F192" s="124">
        <v>4</v>
      </c>
      <c r="G192" s="126">
        <v>2699</v>
      </c>
      <c r="H192" s="125">
        <v>151</v>
      </c>
      <c r="I192" s="31" t="s">
        <v>131</v>
      </c>
      <c r="J192" s="91">
        <v>245100</v>
      </c>
      <c r="K192" s="108">
        <v>244284.5</v>
      </c>
      <c r="L192" s="208"/>
      <c r="M192" s="111">
        <f t="shared" si="2"/>
        <v>99.67</v>
      </c>
      <c r="N192" s="4"/>
    </row>
    <row r="193" spans="1:14" ht="81.75" customHeight="1">
      <c r="A193" s="122">
        <v>5</v>
      </c>
      <c r="B193" s="123">
        <v>2</v>
      </c>
      <c r="C193" s="124">
        <v>2</v>
      </c>
      <c r="D193" s="124">
        <v>3</v>
      </c>
      <c r="E193" s="125">
        <v>24</v>
      </c>
      <c r="F193" s="124">
        <v>4</v>
      </c>
      <c r="G193" s="126">
        <v>7429</v>
      </c>
      <c r="H193" s="125">
        <v>151</v>
      </c>
      <c r="I193" s="30" t="s">
        <v>189</v>
      </c>
      <c r="J193" s="91">
        <v>78400</v>
      </c>
      <c r="K193" s="108">
        <v>78400</v>
      </c>
      <c r="L193" s="208"/>
      <c r="M193" s="111">
        <f t="shared" si="2"/>
        <v>100</v>
      </c>
      <c r="N193" s="4"/>
    </row>
    <row r="194" spans="1:16" s="58" customFormat="1" ht="102" customHeight="1">
      <c r="A194" s="122">
        <v>5</v>
      </c>
      <c r="B194" s="123">
        <v>2</v>
      </c>
      <c r="C194" s="124">
        <v>2</v>
      </c>
      <c r="D194" s="124">
        <v>3</v>
      </c>
      <c r="E194" s="125">
        <v>24</v>
      </c>
      <c r="F194" s="124">
        <v>4</v>
      </c>
      <c r="G194" s="126">
        <v>7513</v>
      </c>
      <c r="H194" s="125">
        <v>151</v>
      </c>
      <c r="I194" s="25" t="s">
        <v>132</v>
      </c>
      <c r="J194" s="91">
        <v>28331180</v>
      </c>
      <c r="K194" s="89">
        <v>28331180</v>
      </c>
      <c r="L194" s="207"/>
      <c r="M194" s="111">
        <f t="shared" si="2"/>
        <v>100</v>
      </c>
      <c r="N194" s="77"/>
      <c r="O194" s="3"/>
      <c r="P194" s="3"/>
    </row>
    <row r="195" spans="1:16" s="58" customFormat="1" ht="81" customHeight="1">
      <c r="A195" s="122">
        <v>5</v>
      </c>
      <c r="B195" s="123">
        <v>2</v>
      </c>
      <c r="C195" s="124">
        <v>2</v>
      </c>
      <c r="D195" s="124">
        <v>3</v>
      </c>
      <c r="E195" s="125">
        <v>24</v>
      </c>
      <c r="F195" s="124">
        <v>4</v>
      </c>
      <c r="G195" s="126">
        <v>7514</v>
      </c>
      <c r="H195" s="125">
        <v>151</v>
      </c>
      <c r="I195" s="25" t="s">
        <v>141</v>
      </c>
      <c r="J195" s="91">
        <v>590000</v>
      </c>
      <c r="K195" s="89">
        <v>590000</v>
      </c>
      <c r="L195" s="207"/>
      <c r="M195" s="111">
        <f t="shared" si="2"/>
        <v>100</v>
      </c>
      <c r="N195" s="77"/>
      <c r="O195" s="3"/>
      <c r="P195" s="3"/>
    </row>
    <row r="196" spans="1:15" s="3" customFormat="1" ht="91.5" customHeight="1">
      <c r="A196" s="122">
        <v>5</v>
      </c>
      <c r="B196" s="123">
        <v>2</v>
      </c>
      <c r="C196" s="124">
        <v>2</v>
      </c>
      <c r="D196" s="124">
        <v>3</v>
      </c>
      <c r="E196" s="125">
        <v>24</v>
      </c>
      <c r="F196" s="124">
        <v>4</v>
      </c>
      <c r="G196" s="126">
        <v>7518</v>
      </c>
      <c r="H196" s="125">
        <v>151</v>
      </c>
      <c r="I196" s="234" t="s">
        <v>133</v>
      </c>
      <c r="J196" s="22">
        <v>601000</v>
      </c>
      <c r="K196" s="119">
        <v>601000</v>
      </c>
      <c r="L196" s="209"/>
      <c r="M196" s="111">
        <f t="shared" si="2"/>
        <v>100</v>
      </c>
      <c r="N196" s="13"/>
      <c r="O196" s="13"/>
    </row>
    <row r="197" spans="1:16" s="58" customFormat="1" ht="68.25" customHeight="1">
      <c r="A197" s="122">
        <v>5</v>
      </c>
      <c r="B197" s="123">
        <v>2</v>
      </c>
      <c r="C197" s="124">
        <v>2</v>
      </c>
      <c r="D197" s="124">
        <v>3</v>
      </c>
      <c r="E197" s="125">
        <v>24</v>
      </c>
      <c r="F197" s="124">
        <v>4</v>
      </c>
      <c r="G197" s="126">
        <v>7519</v>
      </c>
      <c r="H197" s="125">
        <v>151</v>
      </c>
      <c r="I197" s="235" t="s">
        <v>134</v>
      </c>
      <c r="J197" s="22">
        <v>7600</v>
      </c>
      <c r="K197" s="115">
        <v>7600</v>
      </c>
      <c r="L197" s="209"/>
      <c r="M197" s="111">
        <f t="shared" si="2"/>
        <v>100</v>
      </c>
      <c r="N197" s="13"/>
      <c r="O197" s="13"/>
      <c r="P197" s="3"/>
    </row>
    <row r="198" spans="1:16" s="58" customFormat="1" ht="93" customHeight="1">
      <c r="A198" s="122">
        <v>5</v>
      </c>
      <c r="B198" s="123">
        <v>2</v>
      </c>
      <c r="C198" s="124">
        <v>2</v>
      </c>
      <c r="D198" s="124">
        <v>3</v>
      </c>
      <c r="E198" s="125">
        <v>24</v>
      </c>
      <c r="F198" s="124">
        <v>4</v>
      </c>
      <c r="G198" s="126">
        <v>7552</v>
      </c>
      <c r="H198" s="125">
        <v>151</v>
      </c>
      <c r="I198" s="25" t="s">
        <v>135</v>
      </c>
      <c r="J198" s="22">
        <v>1977600</v>
      </c>
      <c r="K198" s="115">
        <v>1966900</v>
      </c>
      <c r="L198" s="209"/>
      <c r="M198" s="111">
        <f t="shared" si="2"/>
        <v>99.46</v>
      </c>
      <c r="N198" s="13"/>
      <c r="O198" s="13"/>
      <c r="P198" s="3"/>
    </row>
    <row r="199" spans="1:16" s="58" customFormat="1" ht="129.75" customHeight="1">
      <c r="A199" s="122">
        <v>5</v>
      </c>
      <c r="B199" s="123">
        <v>2</v>
      </c>
      <c r="C199" s="124">
        <v>2</v>
      </c>
      <c r="D199" s="124">
        <v>3</v>
      </c>
      <c r="E199" s="125">
        <v>24</v>
      </c>
      <c r="F199" s="124">
        <v>4</v>
      </c>
      <c r="G199" s="126">
        <v>7554</v>
      </c>
      <c r="H199" s="125">
        <v>151</v>
      </c>
      <c r="I199" s="31" t="s">
        <v>136</v>
      </c>
      <c r="J199" s="22">
        <v>742400</v>
      </c>
      <c r="K199" s="115">
        <v>683617</v>
      </c>
      <c r="L199" s="209"/>
      <c r="M199" s="111">
        <f t="shared" si="2"/>
        <v>92.08</v>
      </c>
      <c r="N199" s="13"/>
      <c r="O199" s="13"/>
      <c r="P199" s="3"/>
    </row>
    <row r="200" spans="1:16" s="58" customFormat="1" ht="92.25" customHeight="1">
      <c r="A200" s="122">
        <v>5</v>
      </c>
      <c r="B200" s="123">
        <v>2</v>
      </c>
      <c r="C200" s="124">
        <v>2</v>
      </c>
      <c r="D200" s="124">
        <v>3</v>
      </c>
      <c r="E200" s="125">
        <v>24</v>
      </c>
      <c r="F200" s="124">
        <v>4</v>
      </c>
      <c r="G200" s="126">
        <v>7561</v>
      </c>
      <c r="H200" s="125">
        <v>151</v>
      </c>
      <c r="I200" s="31" t="s">
        <v>137</v>
      </c>
      <c r="J200" s="22">
        <v>373422.54</v>
      </c>
      <c r="K200" s="115">
        <v>372668.8</v>
      </c>
      <c r="L200" s="13"/>
      <c r="M200" s="111">
        <f t="shared" si="2"/>
        <v>99.8</v>
      </c>
      <c r="N200" s="13"/>
      <c r="O200" s="13"/>
      <c r="P200" s="3"/>
    </row>
    <row r="201" spans="1:16" s="58" customFormat="1" ht="95.25" customHeight="1">
      <c r="A201" s="122">
        <v>5</v>
      </c>
      <c r="B201" s="123">
        <v>2</v>
      </c>
      <c r="C201" s="124">
        <v>2</v>
      </c>
      <c r="D201" s="124">
        <v>3</v>
      </c>
      <c r="E201" s="125">
        <v>24</v>
      </c>
      <c r="F201" s="124">
        <v>4</v>
      </c>
      <c r="G201" s="126">
        <v>7564</v>
      </c>
      <c r="H201" s="125">
        <v>151</v>
      </c>
      <c r="I201" s="25" t="s">
        <v>138</v>
      </c>
      <c r="J201" s="22">
        <v>239080700</v>
      </c>
      <c r="K201" s="115">
        <v>238459110</v>
      </c>
      <c r="L201" s="13"/>
      <c r="M201" s="111">
        <f t="shared" si="2"/>
        <v>99.74</v>
      </c>
      <c r="N201" s="13"/>
      <c r="O201" s="13"/>
      <c r="P201" s="3"/>
    </row>
    <row r="202" spans="1:16" s="58" customFormat="1" ht="117.75" customHeight="1">
      <c r="A202" s="122">
        <v>5</v>
      </c>
      <c r="B202" s="123">
        <v>2</v>
      </c>
      <c r="C202" s="124">
        <v>2</v>
      </c>
      <c r="D202" s="124">
        <v>3</v>
      </c>
      <c r="E202" s="125">
        <v>24</v>
      </c>
      <c r="F202" s="124">
        <v>4</v>
      </c>
      <c r="G202" s="126">
        <v>7566</v>
      </c>
      <c r="H202" s="125">
        <v>151</v>
      </c>
      <c r="I202" s="25" t="s">
        <v>139</v>
      </c>
      <c r="J202" s="22">
        <v>2189500</v>
      </c>
      <c r="K202" s="115">
        <v>2020657.63</v>
      </c>
      <c r="L202" s="13"/>
      <c r="M202" s="111">
        <f t="shared" si="2"/>
        <v>92.29</v>
      </c>
      <c r="N202" s="13"/>
      <c r="O202" s="13"/>
      <c r="P202" s="3"/>
    </row>
    <row r="203" spans="1:16" s="58" customFormat="1" ht="92.25" customHeight="1">
      <c r="A203" s="122">
        <v>5</v>
      </c>
      <c r="B203" s="123">
        <v>2</v>
      </c>
      <c r="C203" s="124">
        <v>2</v>
      </c>
      <c r="D203" s="124">
        <v>3</v>
      </c>
      <c r="E203" s="125">
        <v>24</v>
      </c>
      <c r="F203" s="124">
        <v>4</v>
      </c>
      <c r="G203" s="126">
        <v>7588</v>
      </c>
      <c r="H203" s="125">
        <v>151</v>
      </c>
      <c r="I203" s="25" t="s">
        <v>140</v>
      </c>
      <c r="J203" s="22">
        <v>231941300</v>
      </c>
      <c r="K203" s="115">
        <v>231941300</v>
      </c>
      <c r="L203" s="13"/>
      <c r="M203" s="111">
        <f t="shared" si="2"/>
        <v>100</v>
      </c>
      <c r="N203" s="13"/>
      <c r="O203" s="13"/>
      <c r="P203" s="3"/>
    </row>
    <row r="204" spans="1:16" s="58" customFormat="1" ht="90.75" customHeight="1">
      <c r="A204" s="122">
        <v>5</v>
      </c>
      <c r="B204" s="123">
        <v>2</v>
      </c>
      <c r="C204" s="124">
        <v>2</v>
      </c>
      <c r="D204" s="124">
        <v>3</v>
      </c>
      <c r="E204" s="125">
        <v>24</v>
      </c>
      <c r="F204" s="124">
        <v>4</v>
      </c>
      <c r="G204" s="126">
        <v>7604</v>
      </c>
      <c r="H204" s="125">
        <v>151</v>
      </c>
      <c r="I204" s="25" t="s">
        <v>142</v>
      </c>
      <c r="J204" s="22">
        <v>611000</v>
      </c>
      <c r="K204" s="115">
        <v>611000</v>
      </c>
      <c r="L204" s="209"/>
      <c r="M204" s="111">
        <f t="shared" si="2"/>
        <v>100</v>
      </c>
      <c r="N204" s="13"/>
      <c r="O204" s="13"/>
      <c r="P204" s="3"/>
    </row>
    <row r="205" spans="1:16" s="70" customFormat="1" ht="113.25" customHeight="1">
      <c r="A205" s="122">
        <v>5</v>
      </c>
      <c r="B205" s="123">
        <v>2</v>
      </c>
      <c r="C205" s="124">
        <v>2</v>
      </c>
      <c r="D205" s="124">
        <v>3</v>
      </c>
      <c r="E205" s="125">
        <v>29</v>
      </c>
      <c r="F205" s="124">
        <v>4</v>
      </c>
      <c r="G205" s="126">
        <v>0</v>
      </c>
      <c r="H205" s="125">
        <v>151</v>
      </c>
      <c r="I205" s="31" t="s">
        <v>143</v>
      </c>
      <c r="J205" s="98">
        <v>10897900</v>
      </c>
      <c r="K205" s="116">
        <v>10882400</v>
      </c>
      <c r="L205" s="209"/>
      <c r="M205" s="111">
        <f t="shared" si="2"/>
        <v>99.86</v>
      </c>
      <c r="N205" s="36"/>
      <c r="O205" s="36"/>
      <c r="P205" s="36"/>
    </row>
    <row r="206" spans="1:16" s="48" customFormat="1" ht="82.5" customHeight="1">
      <c r="A206" s="122">
        <v>5</v>
      </c>
      <c r="B206" s="123">
        <v>2</v>
      </c>
      <c r="C206" s="124">
        <v>2</v>
      </c>
      <c r="D206" s="124">
        <v>3</v>
      </c>
      <c r="E206" s="125">
        <v>119</v>
      </c>
      <c r="F206" s="124">
        <v>4</v>
      </c>
      <c r="G206" s="126">
        <v>0</v>
      </c>
      <c r="H206" s="125">
        <v>151</v>
      </c>
      <c r="I206" s="23" t="s">
        <v>85</v>
      </c>
      <c r="J206" s="212">
        <f>J207+J208</f>
        <v>2458500</v>
      </c>
      <c r="K206" s="219">
        <f>K207+K208</f>
        <v>2008090.59</v>
      </c>
      <c r="L206" s="36"/>
      <c r="M206" s="110">
        <f t="shared" si="2"/>
        <v>81.68</v>
      </c>
      <c r="N206" s="13"/>
      <c r="O206" s="13"/>
      <c r="P206" s="3"/>
    </row>
    <row r="207" spans="1:16" s="58" customFormat="1" ht="44.25" customHeight="1">
      <c r="A207" s="122">
        <v>5</v>
      </c>
      <c r="B207" s="123">
        <v>2</v>
      </c>
      <c r="C207" s="124">
        <v>2</v>
      </c>
      <c r="D207" s="124">
        <v>3</v>
      </c>
      <c r="E207" s="125">
        <v>119</v>
      </c>
      <c r="F207" s="124">
        <v>4</v>
      </c>
      <c r="G207" s="126">
        <v>8000</v>
      </c>
      <c r="H207" s="125">
        <v>151</v>
      </c>
      <c r="I207" s="255" t="s">
        <v>190</v>
      </c>
      <c r="J207" s="98">
        <v>13000</v>
      </c>
      <c r="K207" s="116">
        <v>12957.26</v>
      </c>
      <c r="L207" s="13"/>
      <c r="M207" s="111">
        <f t="shared" si="2"/>
        <v>99.67</v>
      </c>
      <c r="N207" s="13"/>
      <c r="O207" s="13"/>
      <c r="P207" s="3"/>
    </row>
    <row r="208" spans="1:16" s="58" customFormat="1" ht="46.5" customHeight="1">
      <c r="A208" s="122">
        <v>5</v>
      </c>
      <c r="B208" s="123">
        <v>2</v>
      </c>
      <c r="C208" s="124">
        <v>2</v>
      </c>
      <c r="D208" s="124">
        <v>3</v>
      </c>
      <c r="E208" s="125">
        <v>119</v>
      </c>
      <c r="F208" s="124">
        <v>4</v>
      </c>
      <c r="G208" s="126">
        <v>9000</v>
      </c>
      <c r="H208" s="125">
        <v>151</v>
      </c>
      <c r="I208" s="257"/>
      <c r="J208" s="98">
        <v>2445500</v>
      </c>
      <c r="K208" s="116">
        <v>1995133.33</v>
      </c>
      <c r="L208" s="13"/>
      <c r="M208" s="111">
        <f t="shared" si="2"/>
        <v>81.58</v>
      </c>
      <c r="N208" s="13"/>
      <c r="O208" s="13"/>
      <c r="P208" s="3"/>
    </row>
    <row r="209" spans="1:15" s="3" customFormat="1" ht="32.25" customHeight="1">
      <c r="A209" s="127">
        <v>5</v>
      </c>
      <c r="B209" s="128">
        <v>2</v>
      </c>
      <c r="C209" s="129">
        <v>2</v>
      </c>
      <c r="D209" s="129">
        <v>4</v>
      </c>
      <c r="E209" s="130">
        <v>0</v>
      </c>
      <c r="F209" s="129">
        <v>0</v>
      </c>
      <c r="G209" s="131">
        <v>0</v>
      </c>
      <c r="H209" s="130">
        <v>151</v>
      </c>
      <c r="I209" s="24" t="s">
        <v>47</v>
      </c>
      <c r="J209" s="19">
        <f>J210</f>
        <v>1855000</v>
      </c>
      <c r="K209" s="81">
        <f>K210</f>
        <v>1855000</v>
      </c>
      <c r="L209" s="13"/>
      <c r="M209" s="120">
        <f t="shared" si="2"/>
        <v>100</v>
      </c>
      <c r="N209" s="13"/>
      <c r="O209" s="13"/>
    </row>
    <row r="210" spans="1:16" s="3" customFormat="1" ht="37.5">
      <c r="A210" s="132">
        <v>5</v>
      </c>
      <c r="B210" s="133">
        <v>2</v>
      </c>
      <c r="C210" s="134">
        <v>2</v>
      </c>
      <c r="D210" s="134">
        <v>4</v>
      </c>
      <c r="E210" s="135">
        <v>10</v>
      </c>
      <c r="F210" s="134">
        <v>4</v>
      </c>
      <c r="G210" s="136">
        <v>0</v>
      </c>
      <c r="H210" s="135">
        <v>151</v>
      </c>
      <c r="I210" s="49" t="s">
        <v>191</v>
      </c>
      <c r="J210" s="59">
        <v>1855000</v>
      </c>
      <c r="K210" s="96">
        <v>1855000</v>
      </c>
      <c r="L210" s="63"/>
      <c r="M210" s="110">
        <f t="shared" si="2"/>
        <v>100</v>
      </c>
      <c r="N210" s="63"/>
      <c r="O210" s="63"/>
      <c r="P210" s="48"/>
    </row>
    <row r="211" spans="1:15" s="3" customFormat="1" ht="30.75" customHeight="1">
      <c r="A211" s="127">
        <v>18</v>
      </c>
      <c r="B211" s="128">
        <v>2</v>
      </c>
      <c r="C211" s="129">
        <v>7</v>
      </c>
      <c r="D211" s="129">
        <v>0</v>
      </c>
      <c r="E211" s="130">
        <v>0</v>
      </c>
      <c r="F211" s="129">
        <v>0</v>
      </c>
      <c r="G211" s="131">
        <v>0</v>
      </c>
      <c r="H211" s="130">
        <v>180</v>
      </c>
      <c r="I211" s="40" t="s">
        <v>86</v>
      </c>
      <c r="J211" s="45">
        <f>J212</f>
        <v>1367591</v>
      </c>
      <c r="K211" s="114">
        <f>K212</f>
        <v>1383126.41</v>
      </c>
      <c r="L211" s="13"/>
      <c r="M211" s="120">
        <f t="shared" si="2"/>
        <v>101.14</v>
      </c>
      <c r="N211" s="13"/>
      <c r="O211" s="13"/>
    </row>
    <row r="212" spans="1:16" s="3" customFormat="1" ht="18.75">
      <c r="A212" s="122">
        <v>18</v>
      </c>
      <c r="B212" s="123">
        <v>2</v>
      </c>
      <c r="C212" s="124">
        <v>7</v>
      </c>
      <c r="D212" s="124">
        <v>4</v>
      </c>
      <c r="E212" s="125">
        <v>50</v>
      </c>
      <c r="F212" s="124">
        <v>4</v>
      </c>
      <c r="G212" s="126">
        <v>0</v>
      </c>
      <c r="H212" s="125">
        <v>180</v>
      </c>
      <c r="I212" s="23" t="s">
        <v>87</v>
      </c>
      <c r="J212" s="21">
        <v>1367591</v>
      </c>
      <c r="K212" s="41">
        <v>1383126.41</v>
      </c>
      <c r="L212" s="14"/>
      <c r="M212" s="110">
        <f t="shared" si="2"/>
        <v>101.14</v>
      </c>
      <c r="N212" s="14"/>
      <c r="O212" s="14"/>
      <c r="P212"/>
    </row>
    <row r="213" spans="1:16" s="3" customFormat="1" ht="37.5">
      <c r="A213" s="137">
        <v>5</v>
      </c>
      <c r="B213" s="138">
        <v>2</v>
      </c>
      <c r="C213" s="139">
        <v>18</v>
      </c>
      <c r="D213" s="139">
        <v>4</v>
      </c>
      <c r="E213" s="140">
        <v>10</v>
      </c>
      <c r="F213" s="139">
        <v>4</v>
      </c>
      <c r="G213" s="141">
        <v>0</v>
      </c>
      <c r="H213" s="140">
        <v>180</v>
      </c>
      <c r="I213" s="68" t="s">
        <v>97</v>
      </c>
      <c r="J213" s="61">
        <v>0</v>
      </c>
      <c r="K213" s="117">
        <v>18917</v>
      </c>
      <c r="L213" s="63"/>
      <c r="M213" s="120">
        <v>0</v>
      </c>
      <c r="N213" s="63"/>
      <c r="O213" s="63"/>
      <c r="P213" s="48"/>
    </row>
    <row r="214" spans="1:15" s="3" customFormat="1" ht="37.5">
      <c r="A214" s="127">
        <v>0</v>
      </c>
      <c r="B214" s="128">
        <v>2</v>
      </c>
      <c r="C214" s="129">
        <v>19</v>
      </c>
      <c r="D214" s="129">
        <v>0</v>
      </c>
      <c r="E214" s="130">
        <v>0</v>
      </c>
      <c r="F214" s="129">
        <v>0</v>
      </c>
      <c r="G214" s="131">
        <v>0</v>
      </c>
      <c r="H214" s="130">
        <v>151</v>
      </c>
      <c r="I214" s="24" t="s">
        <v>88</v>
      </c>
      <c r="J214" s="19">
        <f>J215</f>
        <v>-3273029.1</v>
      </c>
      <c r="K214" s="81">
        <f>K215</f>
        <v>-3273029.1</v>
      </c>
      <c r="L214" s="13"/>
      <c r="M214" s="120">
        <f t="shared" si="2"/>
        <v>100</v>
      </c>
      <c r="N214" s="13"/>
      <c r="O214" s="13"/>
    </row>
    <row r="215" spans="1:15" s="3" customFormat="1" ht="58.5" customHeight="1" thickBot="1">
      <c r="A215" s="64">
        <v>5</v>
      </c>
      <c r="B215" s="65">
        <v>2</v>
      </c>
      <c r="C215" s="66">
        <v>19</v>
      </c>
      <c r="D215" s="66">
        <v>4</v>
      </c>
      <c r="E215" s="142">
        <v>0</v>
      </c>
      <c r="F215" s="66">
        <v>4</v>
      </c>
      <c r="G215" s="109">
        <v>0</v>
      </c>
      <c r="H215" s="64">
        <v>151</v>
      </c>
      <c r="I215" s="27" t="s">
        <v>89</v>
      </c>
      <c r="J215" s="92">
        <v>-3273029.1</v>
      </c>
      <c r="K215" s="93">
        <v>-3273029.1</v>
      </c>
      <c r="L215" s="13">
        <v>-3203274.23</v>
      </c>
      <c r="M215" s="121">
        <f t="shared" si="2"/>
        <v>100</v>
      </c>
      <c r="N215" s="13"/>
      <c r="O215" s="13"/>
    </row>
    <row r="216" spans="1:15" s="1" customFormat="1" ht="24.75" customHeight="1" thickBot="1">
      <c r="A216" s="267" t="s">
        <v>48</v>
      </c>
      <c r="B216" s="268"/>
      <c r="C216" s="268"/>
      <c r="D216" s="268"/>
      <c r="E216" s="268"/>
      <c r="F216" s="268"/>
      <c r="G216" s="268"/>
      <c r="H216" s="268"/>
      <c r="I216" s="269"/>
      <c r="J216" s="99">
        <f>J18+J114</f>
        <v>2328960033.58</v>
      </c>
      <c r="K216" s="99">
        <f>K18+K114</f>
        <v>2314330471.3900003</v>
      </c>
      <c r="L216" s="210"/>
      <c r="M216" s="221">
        <f t="shared" si="2"/>
        <v>99.37</v>
      </c>
      <c r="N216" s="6"/>
      <c r="O216" s="6"/>
    </row>
    <row r="217" spans="1:15" ht="18.75">
      <c r="A217" s="34"/>
      <c r="B217" s="34"/>
      <c r="C217" s="34"/>
      <c r="D217" s="34"/>
      <c r="E217" s="34"/>
      <c r="F217" s="34"/>
      <c r="G217" s="34"/>
      <c r="H217" s="34"/>
      <c r="I217" s="34"/>
      <c r="J217" s="35"/>
      <c r="K217" s="35"/>
      <c r="L217" s="14"/>
      <c r="M217" s="17"/>
      <c r="N217" s="14"/>
      <c r="O217" s="14"/>
    </row>
    <row r="218" spans="1:15" ht="18.75">
      <c r="A218" s="266"/>
      <c r="B218" s="266"/>
      <c r="C218" s="266"/>
      <c r="D218" s="266"/>
      <c r="E218" s="266"/>
      <c r="F218" s="266"/>
      <c r="G218" s="266"/>
      <c r="H218" s="266"/>
      <c r="I218" s="266"/>
      <c r="J218" s="73"/>
      <c r="K218" s="73"/>
      <c r="L218" s="6"/>
      <c r="M218" s="6"/>
      <c r="N218" s="15"/>
      <c r="O218" s="15"/>
    </row>
    <row r="219" spans="1:15" ht="18.75">
      <c r="A219" s="266"/>
      <c r="B219" s="266"/>
      <c r="C219" s="266"/>
      <c r="D219" s="266"/>
      <c r="E219" s="266"/>
      <c r="F219" s="266"/>
      <c r="G219" s="266"/>
      <c r="H219" s="266"/>
      <c r="I219" s="266"/>
      <c r="J219" s="73"/>
      <c r="K219" s="73"/>
      <c r="L219" s="6"/>
      <c r="M219" s="6"/>
      <c r="N219" s="15"/>
      <c r="O219" s="15"/>
    </row>
    <row r="220" spans="1:15" ht="18.75">
      <c r="A220" s="270"/>
      <c r="B220" s="270"/>
      <c r="C220" s="270"/>
      <c r="D220" s="270"/>
      <c r="E220" s="270"/>
      <c r="F220" s="270"/>
      <c r="G220" s="270"/>
      <c r="H220" s="270"/>
      <c r="I220" s="270"/>
      <c r="J220" s="74"/>
      <c r="K220" s="74"/>
      <c r="L220" s="6"/>
      <c r="M220" s="6"/>
      <c r="N220" s="15"/>
      <c r="O220" s="15"/>
    </row>
    <row r="221" spans="1:15" ht="18.75">
      <c r="A221" s="266"/>
      <c r="B221" s="266"/>
      <c r="C221" s="266"/>
      <c r="D221" s="266"/>
      <c r="E221" s="266"/>
      <c r="F221" s="266"/>
      <c r="G221" s="266"/>
      <c r="H221" s="266"/>
      <c r="I221" s="266"/>
      <c r="J221" s="73"/>
      <c r="K221" s="73"/>
      <c r="L221" s="6"/>
      <c r="M221" s="6"/>
      <c r="N221" s="15"/>
      <c r="O221" s="15"/>
    </row>
    <row r="222" spans="1:15" ht="18.75">
      <c r="A222" s="266"/>
      <c r="B222" s="266"/>
      <c r="C222" s="266"/>
      <c r="D222" s="266"/>
      <c r="E222" s="266"/>
      <c r="F222" s="266"/>
      <c r="G222" s="266"/>
      <c r="H222" s="266"/>
      <c r="I222" s="266"/>
      <c r="J222" s="73"/>
      <c r="K222" s="73"/>
      <c r="L222" s="6"/>
      <c r="M222" s="6"/>
      <c r="N222" s="15"/>
      <c r="O222" s="15"/>
    </row>
    <row r="223" spans="1:15" ht="18.75">
      <c r="A223" s="72"/>
      <c r="B223" s="72"/>
      <c r="C223" s="72"/>
      <c r="D223" s="72"/>
      <c r="E223" s="72"/>
      <c r="F223" s="72"/>
      <c r="G223" s="72"/>
      <c r="H223" s="72"/>
      <c r="I223" s="72"/>
      <c r="J223" s="75"/>
      <c r="K223" s="75"/>
      <c r="L223" s="6"/>
      <c r="M223" s="6"/>
      <c r="N223" s="15"/>
      <c r="O223" s="15"/>
    </row>
    <row r="224" spans="1:15" ht="18.75">
      <c r="A224" s="266"/>
      <c r="B224" s="266"/>
      <c r="C224" s="266"/>
      <c r="D224" s="266"/>
      <c r="E224" s="266"/>
      <c r="F224" s="266"/>
      <c r="G224" s="266"/>
      <c r="H224" s="266"/>
      <c r="I224" s="266"/>
      <c r="J224" s="75"/>
      <c r="K224" s="75"/>
      <c r="L224" s="17"/>
      <c r="M224" s="17"/>
      <c r="N224" s="14"/>
      <c r="O224" s="14"/>
    </row>
    <row r="225" spans="1:15" ht="18.75">
      <c r="A225" s="76"/>
      <c r="B225" s="76"/>
      <c r="C225" s="76"/>
      <c r="D225" s="76"/>
      <c r="E225" s="76"/>
      <c r="F225" s="76"/>
      <c r="G225" s="76"/>
      <c r="H225" s="76"/>
      <c r="I225" s="76"/>
      <c r="J225" s="73"/>
      <c r="K225" s="73"/>
      <c r="L225" s="17"/>
      <c r="M225" s="17"/>
      <c r="N225" s="14"/>
      <c r="O225" s="14"/>
    </row>
    <row r="226" spans="1:15" ht="12.75">
      <c r="A226" s="36"/>
      <c r="B226" s="36"/>
      <c r="C226" s="36"/>
      <c r="D226" s="36"/>
      <c r="E226" s="36"/>
      <c r="F226" s="36"/>
      <c r="G226" s="36"/>
      <c r="H226" s="36"/>
      <c r="I226" s="36"/>
      <c r="J226" s="37"/>
      <c r="K226" s="37"/>
      <c r="L226" s="14"/>
      <c r="M226" s="14"/>
      <c r="N226" s="14"/>
      <c r="O226" s="1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236"/>
      <c r="L227" s="14"/>
      <c r="M227" s="14"/>
      <c r="N227" s="14"/>
      <c r="O227" s="1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16"/>
      <c r="K228" s="237"/>
      <c r="L228" s="14"/>
      <c r="M228" s="14"/>
      <c r="N228" s="14"/>
      <c r="O228" s="1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236"/>
      <c r="L229" s="14"/>
      <c r="M229" s="14"/>
      <c r="N229" s="14"/>
      <c r="O229" s="1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236"/>
      <c r="L230" s="14"/>
      <c r="M230" s="14"/>
      <c r="N230" s="14"/>
      <c r="O230" s="1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16"/>
      <c r="K231" s="237"/>
      <c r="L231" s="14"/>
      <c r="M231" s="14"/>
      <c r="N231" s="14"/>
      <c r="O231" s="1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236"/>
      <c r="L232" s="14"/>
      <c r="M232" s="14"/>
      <c r="N232" s="14"/>
      <c r="O232" s="1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236"/>
      <c r="L233" s="14"/>
      <c r="M233" s="14"/>
      <c r="N233" s="14"/>
      <c r="O233" s="1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236"/>
      <c r="L234" s="14"/>
      <c r="M234" s="14"/>
      <c r="N234" s="14"/>
      <c r="O234" s="1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236"/>
      <c r="L235" s="14"/>
      <c r="M235" s="14"/>
      <c r="N235" s="14"/>
      <c r="O235" s="1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236"/>
      <c r="L236" s="14"/>
      <c r="M236" s="14"/>
      <c r="N236" s="14"/>
      <c r="O236" s="1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236"/>
      <c r="L237" s="14"/>
      <c r="M237" s="14"/>
      <c r="N237" s="14"/>
      <c r="O237" s="1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236"/>
      <c r="L238" s="14"/>
      <c r="M238" s="14"/>
      <c r="N238" s="14"/>
      <c r="O238" s="1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236"/>
      <c r="L239" s="14"/>
      <c r="M239" s="14"/>
      <c r="N239" s="14"/>
      <c r="O239" s="1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236"/>
      <c r="L240" s="14"/>
      <c r="M240" s="14"/>
      <c r="N240" s="14"/>
      <c r="O240" s="1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236"/>
      <c r="L241" s="14"/>
      <c r="M241" s="14"/>
      <c r="N241" s="14"/>
      <c r="O241" s="14"/>
    </row>
    <row r="242" spans="1:15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238"/>
      <c r="L242" s="14"/>
      <c r="M242" s="14"/>
      <c r="N242" s="14"/>
      <c r="O242" s="14"/>
    </row>
    <row r="243" spans="1:15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238"/>
      <c r="L243" s="14"/>
      <c r="M243" s="14"/>
      <c r="N243" s="14"/>
      <c r="O243" s="14"/>
    </row>
    <row r="244" spans="1:15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238"/>
      <c r="L244" s="14"/>
      <c r="M244" s="14"/>
      <c r="N244" s="14"/>
      <c r="O244" s="14"/>
    </row>
    <row r="245" spans="1:15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238"/>
      <c r="L245" s="14"/>
      <c r="M245" s="14"/>
      <c r="N245" s="14"/>
      <c r="O245" s="14"/>
    </row>
    <row r="246" spans="1:15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238"/>
      <c r="L246" s="14"/>
      <c r="M246" s="14"/>
      <c r="N246" s="14"/>
      <c r="O246" s="14"/>
    </row>
    <row r="247" spans="1:15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238"/>
      <c r="L247" s="14"/>
      <c r="M247" s="14"/>
      <c r="N247" s="14"/>
      <c r="O247" s="14"/>
    </row>
    <row r="248" spans="1:15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238"/>
      <c r="L248" s="14"/>
      <c r="M248" s="14"/>
      <c r="N248" s="14"/>
      <c r="O248" s="14"/>
    </row>
    <row r="249" spans="1:15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238"/>
      <c r="L249" s="14"/>
      <c r="M249" s="14"/>
      <c r="N249" s="14"/>
      <c r="O249" s="14"/>
    </row>
    <row r="250" spans="1:15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238"/>
      <c r="L250" s="14"/>
      <c r="M250" s="14"/>
      <c r="N250" s="14"/>
      <c r="O250" s="14"/>
    </row>
    <row r="251" spans="1:15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238"/>
      <c r="L251" s="14"/>
      <c r="M251" s="14"/>
      <c r="N251" s="14"/>
      <c r="O251" s="14"/>
    </row>
    <row r="252" spans="1:15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238"/>
      <c r="L252" s="14"/>
      <c r="M252" s="14"/>
      <c r="N252" s="14"/>
      <c r="O252" s="14"/>
    </row>
    <row r="253" spans="1:15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238"/>
      <c r="L253" s="14"/>
      <c r="M253" s="14"/>
      <c r="N253" s="14"/>
      <c r="O253" s="14"/>
    </row>
    <row r="254" spans="1:15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238"/>
      <c r="L254" s="14"/>
      <c r="M254" s="14"/>
      <c r="N254" s="14"/>
      <c r="O254" s="14"/>
    </row>
    <row r="255" spans="1:15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238"/>
      <c r="L255" s="14"/>
      <c r="M255" s="14"/>
      <c r="N255" s="14"/>
      <c r="O255" s="14"/>
    </row>
    <row r="256" spans="1:15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238"/>
      <c r="L256" s="14"/>
      <c r="M256" s="14"/>
      <c r="N256" s="14"/>
      <c r="O256" s="14"/>
    </row>
    <row r="257" spans="1:15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238"/>
      <c r="L257" s="14"/>
      <c r="M257" s="14"/>
      <c r="N257" s="14"/>
      <c r="O257" s="14"/>
    </row>
    <row r="258" spans="1:15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238"/>
      <c r="L258" s="14"/>
      <c r="M258" s="14"/>
      <c r="N258" s="14"/>
      <c r="O258" s="14"/>
    </row>
    <row r="259" spans="1:15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238"/>
      <c r="L259" s="14"/>
      <c r="M259" s="14"/>
      <c r="N259" s="14"/>
      <c r="O259" s="14"/>
    </row>
    <row r="260" spans="1:15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238"/>
      <c r="L260" s="14"/>
      <c r="M260" s="14"/>
      <c r="N260" s="14"/>
      <c r="O260" s="14"/>
    </row>
    <row r="261" spans="1:15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238"/>
      <c r="L261" s="14"/>
      <c r="M261" s="14"/>
      <c r="N261" s="14"/>
      <c r="O261" s="14"/>
    </row>
    <row r="262" spans="1:15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238"/>
      <c r="L262" s="14"/>
      <c r="M262" s="14"/>
      <c r="N262" s="14"/>
      <c r="O262" s="14"/>
    </row>
    <row r="263" spans="1:15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238"/>
      <c r="L263" s="14"/>
      <c r="M263" s="14"/>
      <c r="N263" s="14"/>
      <c r="O263" s="14"/>
    </row>
    <row r="264" spans="1:15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238"/>
      <c r="L264" s="14"/>
      <c r="M264" s="14"/>
      <c r="N264" s="14"/>
      <c r="O264" s="14"/>
    </row>
    <row r="265" spans="1:15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238"/>
      <c r="L265" s="14"/>
      <c r="M265" s="14"/>
      <c r="N265" s="14"/>
      <c r="O265" s="14"/>
    </row>
    <row r="266" spans="1:15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238"/>
      <c r="L266" s="14"/>
      <c r="M266" s="14"/>
      <c r="N266" s="14"/>
      <c r="O266" s="14"/>
    </row>
    <row r="267" spans="1:15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238"/>
      <c r="L267" s="14"/>
      <c r="M267" s="14"/>
      <c r="N267" s="14"/>
      <c r="O267" s="14"/>
    </row>
    <row r="268" spans="1:15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238"/>
      <c r="L268" s="14"/>
      <c r="M268" s="14"/>
      <c r="N268" s="14"/>
      <c r="O268" s="14"/>
    </row>
    <row r="269" spans="1:15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238"/>
      <c r="L269" s="14"/>
      <c r="M269" s="14"/>
      <c r="N269" s="14"/>
      <c r="O269" s="14"/>
    </row>
    <row r="270" spans="1:15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238"/>
      <c r="L270" s="14"/>
      <c r="M270" s="14"/>
      <c r="N270" s="14"/>
      <c r="O270" s="14"/>
    </row>
    <row r="271" spans="1:15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238"/>
      <c r="L271" s="14"/>
      <c r="M271" s="14"/>
      <c r="N271" s="14"/>
      <c r="O271" s="14"/>
    </row>
    <row r="272" spans="1:15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238"/>
      <c r="L272" s="14"/>
      <c r="M272" s="14"/>
      <c r="N272" s="14"/>
      <c r="O272" s="14"/>
    </row>
    <row r="273" spans="1:15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238"/>
      <c r="L273" s="14"/>
      <c r="M273" s="14"/>
      <c r="N273" s="14"/>
      <c r="O273" s="14"/>
    </row>
    <row r="274" spans="1:15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238"/>
      <c r="L274" s="14"/>
      <c r="M274" s="14"/>
      <c r="N274" s="14"/>
      <c r="O274" s="14"/>
    </row>
    <row r="275" spans="1:15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238"/>
      <c r="L275" s="14"/>
      <c r="M275" s="14"/>
      <c r="N275" s="14"/>
      <c r="O275" s="14"/>
    </row>
    <row r="276" spans="1:15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238"/>
      <c r="L276" s="14"/>
      <c r="M276" s="14"/>
      <c r="N276" s="14"/>
      <c r="O276" s="14"/>
    </row>
    <row r="277" spans="1:15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238"/>
      <c r="L277" s="14"/>
      <c r="M277" s="14"/>
      <c r="N277" s="14"/>
      <c r="O277" s="14"/>
    </row>
    <row r="278" spans="1:15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238"/>
      <c r="L278" s="14"/>
      <c r="M278" s="14"/>
      <c r="N278" s="14"/>
      <c r="O278" s="14"/>
    </row>
    <row r="279" spans="1:15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238"/>
      <c r="L279" s="14"/>
      <c r="M279" s="14"/>
      <c r="N279" s="14"/>
      <c r="O279" s="14"/>
    </row>
    <row r="280" spans="1:15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238"/>
      <c r="L280" s="14"/>
      <c r="M280" s="14"/>
      <c r="N280" s="14"/>
      <c r="O280" s="14"/>
    </row>
    <row r="281" spans="1:15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238"/>
      <c r="L281" s="14"/>
      <c r="M281" s="14"/>
      <c r="N281" s="14"/>
      <c r="O281" s="14"/>
    </row>
    <row r="282" spans="1:15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238"/>
      <c r="L282" s="14"/>
      <c r="M282" s="14"/>
      <c r="N282" s="14"/>
      <c r="O282" s="14"/>
    </row>
    <row r="283" spans="1:15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238"/>
      <c r="L283" s="14"/>
      <c r="M283" s="14"/>
      <c r="N283" s="14"/>
      <c r="O283" s="14"/>
    </row>
    <row r="284" spans="1:15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238"/>
      <c r="L284" s="14"/>
      <c r="M284" s="14"/>
      <c r="N284" s="14"/>
      <c r="O284" s="14"/>
    </row>
    <row r="285" spans="1:15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238"/>
      <c r="L285" s="14"/>
      <c r="M285" s="14"/>
      <c r="N285" s="14"/>
      <c r="O285" s="14"/>
    </row>
    <row r="286" spans="1:15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238"/>
      <c r="L286" s="14"/>
      <c r="M286" s="14"/>
      <c r="N286" s="14"/>
      <c r="O286" s="14"/>
    </row>
    <row r="287" spans="1:15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238"/>
      <c r="L287" s="14"/>
      <c r="M287" s="14"/>
      <c r="N287" s="14"/>
      <c r="O287" s="14"/>
    </row>
    <row r="288" spans="1:15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238"/>
      <c r="L288" s="14"/>
      <c r="M288" s="14"/>
      <c r="N288" s="14"/>
      <c r="O288" s="14"/>
    </row>
    <row r="289" spans="1:15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238"/>
      <c r="L289" s="14"/>
      <c r="M289" s="14"/>
      <c r="N289" s="14"/>
      <c r="O289" s="14"/>
    </row>
    <row r="290" spans="1:15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238"/>
      <c r="L290" s="14"/>
      <c r="M290" s="14"/>
      <c r="N290" s="14"/>
      <c r="O290" s="14"/>
    </row>
    <row r="291" spans="1:15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238"/>
      <c r="L291" s="14"/>
      <c r="M291" s="14"/>
      <c r="N291" s="14"/>
      <c r="O291" s="14"/>
    </row>
    <row r="292" spans="1:15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238"/>
      <c r="L292" s="14"/>
      <c r="M292" s="14"/>
      <c r="N292" s="14"/>
      <c r="O292" s="14"/>
    </row>
    <row r="293" spans="1:15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238"/>
      <c r="L293" s="14"/>
      <c r="M293" s="14"/>
      <c r="N293" s="14"/>
      <c r="O293" s="14"/>
    </row>
    <row r="294" spans="1:15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238"/>
      <c r="L294" s="14"/>
      <c r="M294" s="14"/>
      <c r="N294" s="14"/>
      <c r="O294" s="14"/>
    </row>
    <row r="295" spans="1:15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238"/>
      <c r="L295" s="14"/>
      <c r="M295" s="14"/>
      <c r="N295" s="14"/>
      <c r="O295" s="14"/>
    </row>
    <row r="296" spans="1:15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238"/>
      <c r="L296" s="14"/>
      <c r="M296" s="14"/>
      <c r="N296" s="14"/>
      <c r="O296" s="14"/>
    </row>
    <row r="297" spans="1:15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238"/>
      <c r="L297" s="14"/>
      <c r="M297" s="14"/>
      <c r="N297" s="14"/>
      <c r="O297" s="14"/>
    </row>
    <row r="298" spans="1:15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238"/>
      <c r="L298" s="14"/>
      <c r="M298" s="14"/>
      <c r="N298" s="14"/>
      <c r="O298" s="14"/>
    </row>
    <row r="299" spans="1:15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238"/>
      <c r="L299" s="14"/>
      <c r="M299" s="14"/>
      <c r="N299" s="14"/>
      <c r="O299" s="14"/>
    </row>
    <row r="300" spans="1:15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238"/>
      <c r="L300" s="14"/>
      <c r="M300" s="14"/>
      <c r="N300" s="14"/>
      <c r="O300" s="14"/>
    </row>
    <row r="301" spans="1:15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238"/>
      <c r="L301" s="14"/>
      <c r="M301" s="14"/>
      <c r="N301" s="14"/>
      <c r="O301" s="14"/>
    </row>
    <row r="302" spans="1:15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238"/>
      <c r="L302" s="14"/>
      <c r="M302" s="14"/>
      <c r="N302" s="14"/>
      <c r="O302" s="14"/>
    </row>
    <row r="303" spans="1:15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238"/>
      <c r="L303" s="14"/>
      <c r="M303" s="14"/>
      <c r="N303" s="14"/>
      <c r="O303" s="14"/>
    </row>
    <row r="304" spans="1:15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238"/>
      <c r="L304" s="14"/>
      <c r="M304" s="14"/>
      <c r="N304" s="14"/>
      <c r="O304" s="14"/>
    </row>
    <row r="305" spans="1:15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238"/>
      <c r="L305" s="14"/>
      <c r="M305" s="14"/>
      <c r="N305" s="14"/>
      <c r="O305" s="14"/>
    </row>
    <row r="306" spans="1:15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238"/>
      <c r="L306" s="14"/>
      <c r="M306" s="14"/>
      <c r="N306" s="14"/>
      <c r="O306" s="14"/>
    </row>
    <row r="307" spans="1:15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238"/>
      <c r="L307" s="14"/>
      <c r="M307" s="14"/>
      <c r="N307" s="14"/>
      <c r="O307" s="14"/>
    </row>
    <row r="308" spans="1:15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238"/>
      <c r="L308" s="14"/>
      <c r="M308" s="14"/>
      <c r="N308" s="14"/>
      <c r="O308" s="14"/>
    </row>
    <row r="309" spans="1:15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238"/>
      <c r="L309" s="14"/>
      <c r="M309" s="14"/>
      <c r="N309" s="14"/>
      <c r="O309" s="14"/>
    </row>
    <row r="310" spans="1:15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238"/>
      <c r="L310" s="14"/>
      <c r="M310" s="14"/>
      <c r="N310" s="14"/>
      <c r="O310" s="14"/>
    </row>
    <row r="311" spans="1:15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238"/>
      <c r="L311" s="14"/>
      <c r="M311" s="14"/>
      <c r="N311" s="14"/>
      <c r="O311" s="14"/>
    </row>
    <row r="312" spans="1:15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238"/>
      <c r="L312" s="14"/>
      <c r="M312" s="14"/>
      <c r="N312" s="14"/>
      <c r="O312" s="14"/>
    </row>
    <row r="313" spans="1:15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238"/>
      <c r="L313" s="14"/>
      <c r="M313" s="14"/>
      <c r="N313" s="14"/>
      <c r="O313" s="14"/>
    </row>
    <row r="314" spans="1:15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238"/>
      <c r="L314" s="14"/>
      <c r="M314" s="14"/>
      <c r="N314" s="14"/>
      <c r="O314" s="14"/>
    </row>
    <row r="315" spans="1:15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238"/>
      <c r="L315" s="14"/>
      <c r="M315" s="14"/>
      <c r="N315" s="14"/>
      <c r="O315" s="14"/>
    </row>
    <row r="316" spans="1:15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238"/>
      <c r="L316" s="14"/>
      <c r="M316" s="14"/>
      <c r="N316" s="14"/>
      <c r="O316" s="14"/>
    </row>
    <row r="317" spans="1:15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238"/>
      <c r="L317" s="14"/>
      <c r="M317" s="14"/>
      <c r="N317" s="14"/>
      <c r="O317" s="14"/>
    </row>
    <row r="318" spans="1:15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238"/>
      <c r="L318" s="14"/>
      <c r="M318" s="14"/>
      <c r="N318" s="14"/>
      <c r="O318" s="14"/>
    </row>
    <row r="319" spans="1:15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238"/>
      <c r="L319" s="14"/>
      <c r="M319" s="14"/>
      <c r="N319" s="14"/>
      <c r="O319" s="14"/>
    </row>
    <row r="320" spans="1:15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238"/>
      <c r="L320" s="14"/>
      <c r="M320" s="14"/>
      <c r="N320" s="14"/>
      <c r="O320" s="14"/>
    </row>
    <row r="321" spans="1:15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238"/>
      <c r="L321" s="14"/>
      <c r="M321" s="14"/>
      <c r="N321" s="14"/>
      <c r="O321" s="14"/>
    </row>
    <row r="322" spans="1:15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238"/>
      <c r="L322" s="14"/>
      <c r="M322" s="14"/>
      <c r="N322" s="14"/>
      <c r="O322" s="14"/>
    </row>
    <row r="323" spans="1:15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238"/>
      <c r="L323" s="14"/>
      <c r="M323" s="14"/>
      <c r="N323" s="14"/>
      <c r="O323" s="14"/>
    </row>
    <row r="324" spans="1:15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238"/>
      <c r="L324" s="14"/>
      <c r="M324" s="14"/>
      <c r="N324" s="14"/>
      <c r="O324" s="14"/>
    </row>
    <row r="325" spans="1:15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238"/>
      <c r="L325" s="14"/>
      <c r="M325" s="14"/>
      <c r="N325" s="14"/>
      <c r="O325" s="14"/>
    </row>
    <row r="326" spans="1:15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238"/>
      <c r="L326" s="14"/>
      <c r="M326" s="14"/>
      <c r="N326" s="14"/>
      <c r="O326" s="14"/>
    </row>
    <row r="327" spans="1:15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238"/>
      <c r="L327" s="14"/>
      <c r="M327" s="14"/>
      <c r="N327" s="14"/>
      <c r="O327" s="14"/>
    </row>
    <row r="328" spans="1:15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238"/>
      <c r="L328" s="14"/>
      <c r="M328" s="14"/>
      <c r="N328" s="14"/>
      <c r="O328" s="14"/>
    </row>
    <row r="329" spans="1:15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238"/>
      <c r="L329" s="14"/>
      <c r="M329" s="14"/>
      <c r="N329" s="14"/>
      <c r="O329" s="14"/>
    </row>
    <row r="330" spans="1:15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238"/>
      <c r="L330" s="14"/>
      <c r="M330" s="14"/>
      <c r="N330" s="14"/>
      <c r="O330" s="14"/>
    </row>
    <row r="331" spans="1:15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238"/>
      <c r="L331" s="14"/>
      <c r="M331" s="14"/>
      <c r="N331" s="14"/>
      <c r="O331" s="14"/>
    </row>
    <row r="332" spans="1:15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238"/>
      <c r="L332" s="14"/>
      <c r="M332" s="14"/>
      <c r="N332" s="14"/>
      <c r="O332" s="14"/>
    </row>
    <row r="333" spans="1:15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238"/>
      <c r="L333" s="14"/>
      <c r="M333" s="14"/>
      <c r="N333" s="14"/>
      <c r="O333" s="14"/>
    </row>
    <row r="334" spans="1:15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238"/>
      <c r="L334" s="14"/>
      <c r="M334" s="14"/>
      <c r="N334" s="14"/>
      <c r="O334" s="14"/>
    </row>
    <row r="335" spans="1:15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238"/>
      <c r="L335" s="14"/>
      <c r="M335" s="14"/>
      <c r="N335" s="14"/>
      <c r="O335" s="14"/>
    </row>
    <row r="336" spans="1:15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238"/>
      <c r="L336" s="14"/>
      <c r="M336" s="14"/>
      <c r="N336" s="14"/>
      <c r="O336" s="14"/>
    </row>
    <row r="337" spans="1:15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238"/>
      <c r="L337" s="14"/>
      <c r="M337" s="14"/>
      <c r="N337" s="14"/>
      <c r="O337" s="14"/>
    </row>
    <row r="338" spans="1:15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238"/>
      <c r="L338" s="14"/>
      <c r="M338" s="14"/>
      <c r="N338" s="14"/>
      <c r="O338" s="14"/>
    </row>
    <row r="339" spans="1:15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238"/>
      <c r="L339" s="14"/>
      <c r="M339" s="14"/>
      <c r="N339" s="14"/>
      <c r="O339" s="14"/>
    </row>
    <row r="340" spans="1:15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238"/>
      <c r="L340" s="14"/>
      <c r="M340" s="14"/>
      <c r="N340" s="14"/>
      <c r="O340" s="14"/>
    </row>
    <row r="341" spans="1:15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238"/>
      <c r="L341" s="14"/>
      <c r="M341" s="14"/>
      <c r="N341" s="14"/>
      <c r="O341" s="14"/>
    </row>
    <row r="342" spans="1:15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238"/>
      <c r="L342" s="14"/>
      <c r="M342" s="14"/>
      <c r="N342" s="14"/>
      <c r="O342" s="14"/>
    </row>
    <row r="343" spans="1:15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238"/>
      <c r="L343" s="14"/>
      <c r="M343" s="14"/>
      <c r="N343" s="14"/>
      <c r="O343" s="14"/>
    </row>
    <row r="344" spans="1:15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238"/>
      <c r="L344" s="14"/>
      <c r="M344" s="14"/>
      <c r="N344" s="14"/>
      <c r="O344" s="14"/>
    </row>
    <row r="345" spans="1:15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238"/>
      <c r="L345" s="14"/>
      <c r="M345" s="14"/>
      <c r="N345" s="14"/>
      <c r="O345" s="14"/>
    </row>
    <row r="346" spans="1:15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238"/>
      <c r="L346" s="14"/>
      <c r="M346" s="14"/>
      <c r="N346" s="14"/>
      <c r="O346" s="14"/>
    </row>
    <row r="347" spans="1:15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238"/>
      <c r="L347" s="14"/>
      <c r="M347" s="14"/>
      <c r="N347" s="14"/>
      <c r="O347" s="14"/>
    </row>
    <row r="348" spans="1:15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238"/>
      <c r="L348" s="14"/>
      <c r="M348" s="14"/>
      <c r="N348" s="14"/>
      <c r="O348" s="14"/>
    </row>
    <row r="349" spans="1:15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238"/>
      <c r="L349" s="14"/>
      <c r="M349" s="14"/>
      <c r="N349" s="14"/>
      <c r="O349" s="14"/>
    </row>
    <row r="350" spans="1:15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238"/>
      <c r="L350" s="14"/>
      <c r="M350" s="14"/>
      <c r="N350" s="14"/>
      <c r="O350" s="14"/>
    </row>
    <row r="351" spans="1:15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238"/>
      <c r="L351" s="14"/>
      <c r="M351" s="14"/>
      <c r="N351" s="14"/>
      <c r="O351" s="14"/>
    </row>
    <row r="352" spans="1:15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238"/>
      <c r="L352" s="14"/>
      <c r="M352" s="14"/>
      <c r="N352" s="14"/>
      <c r="O352" s="14"/>
    </row>
    <row r="353" spans="1:15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238"/>
      <c r="L353" s="14"/>
      <c r="M353" s="14"/>
      <c r="N353" s="14"/>
      <c r="O353" s="14"/>
    </row>
    <row r="354" spans="1:15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238"/>
      <c r="L354" s="14"/>
      <c r="M354" s="14"/>
      <c r="N354" s="14"/>
      <c r="O354" s="14"/>
    </row>
    <row r="355" spans="1:15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238"/>
      <c r="L355" s="14"/>
      <c r="M355" s="14"/>
      <c r="N355" s="14"/>
      <c r="O355" s="14"/>
    </row>
    <row r="356" spans="1:15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238"/>
      <c r="L356" s="14"/>
      <c r="M356" s="14"/>
      <c r="N356" s="14"/>
      <c r="O356" s="14"/>
    </row>
    <row r="357" spans="1:15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238"/>
      <c r="L357" s="14"/>
      <c r="M357" s="14"/>
      <c r="N357" s="14"/>
      <c r="O357" s="14"/>
    </row>
    <row r="358" spans="1:15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238"/>
      <c r="L358" s="14"/>
      <c r="M358" s="14"/>
      <c r="N358" s="14"/>
      <c r="O358" s="14"/>
    </row>
    <row r="359" spans="1:15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238"/>
      <c r="L359" s="14"/>
      <c r="M359" s="14"/>
      <c r="N359" s="14"/>
      <c r="O359" s="14"/>
    </row>
    <row r="360" spans="1:15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238"/>
      <c r="L360" s="14"/>
      <c r="M360" s="14"/>
      <c r="N360" s="14"/>
      <c r="O360" s="14"/>
    </row>
    <row r="361" spans="1:15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238"/>
      <c r="L361" s="14"/>
      <c r="M361" s="14"/>
      <c r="N361" s="14"/>
      <c r="O361" s="14"/>
    </row>
    <row r="362" spans="1:15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238"/>
      <c r="L362" s="14"/>
      <c r="M362" s="14"/>
      <c r="N362" s="14"/>
      <c r="O362" s="1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236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236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236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236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236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236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236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236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236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236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236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236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236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236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236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236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236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236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236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236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236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236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236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236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236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236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236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236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236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236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236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236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236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236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236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236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236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236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236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236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236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236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236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236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236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236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236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236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236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236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236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236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236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236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236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236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236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236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236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236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236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236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236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236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236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236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236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236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236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236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236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236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236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236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236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236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236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236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236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236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236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236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236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236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236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236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236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236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236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236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236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236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236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236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236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236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236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236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236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236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236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236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236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236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236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236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236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236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236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236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236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236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236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236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236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236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236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236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236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236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236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236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236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236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236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236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236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236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236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236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236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236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236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236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236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236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236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236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236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236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236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236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236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236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236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236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236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236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236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236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236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236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236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236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236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236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236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236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236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236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236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236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236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236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236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236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236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236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236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236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236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236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236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236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236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236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236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236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236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236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236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236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236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236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236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236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236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236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236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236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236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236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236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236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236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236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236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236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236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236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236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236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236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236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236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236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236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236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236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236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236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236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236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236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236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236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236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236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236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236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236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236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236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236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236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236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236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236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236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236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236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236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236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236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236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236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236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236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236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236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236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236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236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236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236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236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236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236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236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236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236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236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236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236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236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236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236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236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236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236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236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236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236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236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236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236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236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236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236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236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236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236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236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236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236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236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236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236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236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236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236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236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236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236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236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236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236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236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236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236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236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236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236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236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236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236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236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236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236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236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236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236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236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236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236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236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236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236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236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236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236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236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236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236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236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236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236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236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236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236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236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236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236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236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236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236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236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236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236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236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236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236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236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236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236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236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236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236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236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236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236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236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236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236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236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236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236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236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236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236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236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236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236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236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236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236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236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236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236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236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236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236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236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236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236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236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236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236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236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236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236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236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236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236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236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236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236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236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236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236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236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236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236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236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236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236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236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236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236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236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236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236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236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236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236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236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236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236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236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236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236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236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236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236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236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236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236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236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236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236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236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236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236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236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236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236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236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236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236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236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236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236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236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236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236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236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236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236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236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236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236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236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236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236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236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236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236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236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236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236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236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236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236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236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236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236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236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236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236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236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236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236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236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236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236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236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236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236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236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236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236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236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236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236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236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236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236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236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236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236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236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236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236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236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236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236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236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236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236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236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236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236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236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236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236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236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236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236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236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236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236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236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236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236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236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236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236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236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236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236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236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236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236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236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236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236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236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236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236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236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236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236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236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236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236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236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236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236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236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236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236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236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236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236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236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236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236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236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236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236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236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236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236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236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236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236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236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236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236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236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236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236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236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236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236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236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236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236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236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236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236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236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236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236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236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236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236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236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236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236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236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236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236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236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236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236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236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236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236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236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236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236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236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236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236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236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236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236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236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236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236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236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236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236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236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236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236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236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236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236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236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236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236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236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236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236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236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236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236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236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236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236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236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236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236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236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236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236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236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236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236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236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236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236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236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236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236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236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236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236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236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236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236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236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236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236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236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236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236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236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236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236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236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236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236"/>
    </row>
    <row r="998" ht="12.75">
      <c r="K998" s="239"/>
    </row>
    <row r="999" ht="12.75">
      <c r="K999" s="239"/>
    </row>
    <row r="1000" ht="12.75">
      <c r="K1000" s="239"/>
    </row>
    <row r="1001" ht="12.75">
      <c r="K1001" s="239"/>
    </row>
    <row r="1002" ht="12.75">
      <c r="K1002" s="239"/>
    </row>
    <row r="1003" ht="12.75">
      <c r="K1003" s="239"/>
    </row>
    <row r="1004" ht="12.75">
      <c r="K1004" s="239"/>
    </row>
    <row r="1005" ht="12.75">
      <c r="K1005" s="239"/>
    </row>
    <row r="1006" ht="12.75">
      <c r="K1006" s="239"/>
    </row>
    <row r="1007" ht="12.75">
      <c r="K1007" s="239"/>
    </row>
    <row r="1008" ht="12.75">
      <c r="K1008" s="239"/>
    </row>
    <row r="1009" ht="12.75">
      <c r="K1009" s="239"/>
    </row>
    <row r="1010" ht="12.75">
      <c r="K1010" s="239"/>
    </row>
    <row r="1011" ht="12.75">
      <c r="K1011" s="239"/>
    </row>
    <row r="1012" ht="12.75">
      <c r="K1012" s="239"/>
    </row>
    <row r="1013" ht="12.75">
      <c r="K1013" s="239"/>
    </row>
    <row r="1014" ht="12.75">
      <c r="K1014" s="239"/>
    </row>
    <row r="1015" ht="12.75">
      <c r="K1015" s="239"/>
    </row>
    <row r="1016" ht="12.75">
      <c r="K1016" s="239"/>
    </row>
    <row r="1017" ht="12.75">
      <c r="K1017" s="239"/>
    </row>
    <row r="1018" ht="12.75">
      <c r="K1018" s="239"/>
    </row>
    <row r="1019" ht="12.75">
      <c r="K1019" s="239"/>
    </row>
    <row r="1020" ht="12.75">
      <c r="K1020" s="239"/>
    </row>
    <row r="1021" ht="12.75">
      <c r="K1021" s="239"/>
    </row>
    <row r="1022" ht="12.75">
      <c r="K1022" s="239"/>
    </row>
    <row r="1023" ht="12.75">
      <c r="K1023" s="239"/>
    </row>
    <row r="1024" ht="12.75">
      <c r="K1024" s="239"/>
    </row>
    <row r="1025" ht="12.75">
      <c r="K1025" s="239"/>
    </row>
    <row r="1026" ht="12.75">
      <c r="K1026" s="239"/>
    </row>
    <row r="1027" ht="12.75">
      <c r="K1027" s="239"/>
    </row>
    <row r="1028" ht="12.75">
      <c r="K1028" s="239"/>
    </row>
    <row r="1029" ht="12.75">
      <c r="K1029" s="239"/>
    </row>
    <row r="1030" ht="12.75">
      <c r="K1030" s="239"/>
    </row>
    <row r="1031" ht="12.75">
      <c r="K1031" s="239"/>
    </row>
    <row r="1032" ht="12.75">
      <c r="K1032" s="239"/>
    </row>
  </sheetData>
  <sheetProtection/>
  <mergeCells count="103">
    <mergeCell ref="K15:K16"/>
    <mergeCell ref="M15:M16"/>
    <mergeCell ref="I187:I188"/>
    <mergeCell ref="I207:I208"/>
    <mergeCell ref="B8:I8"/>
    <mergeCell ref="A15:H15"/>
    <mergeCell ref="I99:I100"/>
    <mergeCell ref="M99:M100"/>
    <mergeCell ref="M115:M116"/>
    <mergeCell ref="M136:M137"/>
    <mergeCell ref="M166:M167"/>
    <mergeCell ref="M168:M169"/>
    <mergeCell ref="J99:J100"/>
    <mergeCell ref="I15:I16"/>
    <mergeCell ref="J15:J16"/>
    <mergeCell ref="J115:J116"/>
    <mergeCell ref="K115:K116"/>
    <mergeCell ref="I115:I116"/>
    <mergeCell ref="K99:K100"/>
    <mergeCell ref="J166:J167"/>
    <mergeCell ref="E115:E116"/>
    <mergeCell ref="F115:F116"/>
    <mergeCell ref="G115:G116"/>
    <mergeCell ref="H115:H116"/>
    <mergeCell ref="A161:A162"/>
    <mergeCell ref="B161:B162"/>
    <mergeCell ref="C161:C162"/>
    <mergeCell ref="D161:D162"/>
    <mergeCell ref="A115:A116"/>
    <mergeCell ref="B115:B116"/>
    <mergeCell ref="C115:C116"/>
    <mergeCell ref="D115:D116"/>
    <mergeCell ref="G170:G171"/>
    <mergeCell ref="K161:K162"/>
    <mergeCell ref="I160:I162"/>
    <mergeCell ref="E161:E162"/>
    <mergeCell ref="F161:F162"/>
    <mergeCell ref="G161:G162"/>
    <mergeCell ref="H161:H162"/>
    <mergeCell ref="J161:J162"/>
    <mergeCell ref="G168:G169"/>
    <mergeCell ref="H168:H169"/>
    <mergeCell ref="J168:J169"/>
    <mergeCell ref="I173:I174"/>
    <mergeCell ref="I182:I184"/>
    <mergeCell ref="I177:I181"/>
    <mergeCell ref="I185:I186"/>
    <mergeCell ref="I136:I137"/>
    <mergeCell ref="A221:I221"/>
    <mergeCell ref="A136:A137"/>
    <mergeCell ref="B136:B137"/>
    <mergeCell ref="C136:C137"/>
    <mergeCell ref="D136:D137"/>
    <mergeCell ref="E136:E137"/>
    <mergeCell ref="F136:F137"/>
    <mergeCell ref="G136:G137"/>
    <mergeCell ref="A222:I222"/>
    <mergeCell ref="A224:I224"/>
    <mergeCell ref="A216:I216"/>
    <mergeCell ref="A218:I218"/>
    <mergeCell ref="A219:I219"/>
    <mergeCell ref="A220:I220"/>
    <mergeCell ref="J136:J137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8:A169"/>
    <mergeCell ref="B168:B169"/>
    <mergeCell ref="C168:C169"/>
    <mergeCell ref="D168:D169"/>
    <mergeCell ref="E168:E169"/>
    <mergeCell ref="F168:F169"/>
    <mergeCell ref="A170:A171"/>
    <mergeCell ref="B170:B171"/>
    <mergeCell ref="C170:C171"/>
    <mergeCell ref="D170:D171"/>
    <mergeCell ref="E170:E171"/>
    <mergeCell ref="F170:F171"/>
    <mergeCell ref="K136:K137"/>
    <mergeCell ref="K166:K167"/>
    <mergeCell ref="K168:K169"/>
    <mergeCell ref="K170:K171"/>
    <mergeCell ref="H170:H171"/>
    <mergeCell ref="J170:J171"/>
    <mergeCell ref="I166:I167"/>
    <mergeCell ref="I168:I169"/>
    <mergeCell ref="I170:I171"/>
    <mergeCell ref="H136:H137"/>
    <mergeCell ref="C11:M11"/>
    <mergeCell ref="C12:M12"/>
    <mergeCell ref="M170:M171"/>
    <mergeCell ref="J4:M4"/>
    <mergeCell ref="J5:M5"/>
    <mergeCell ref="J6:M6"/>
    <mergeCell ref="J7:M7"/>
    <mergeCell ref="K14:M14"/>
    <mergeCell ref="B10:M10"/>
    <mergeCell ref="B13:M13"/>
  </mergeCells>
  <printOptions horizontalCentered="1"/>
  <pageMargins left="0.7874015748031497" right="0.3937007874015748" top="0.7874015748031497" bottom="0.5905511811023623" header="0.5118110236220472" footer="0.5118110236220472"/>
  <pageSetup fitToHeight="49" horizontalDpi="600" verticalDpi="600" orientation="landscape" paperSize="9" scale="47" r:id="rId3"/>
  <headerFooter differentFirst="1" scaleWithDoc="0" alignWithMargins="0">
    <oddHeader>&amp;C&amp;P</oddHeader>
  </headerFooter>
  <rowBreaks count="10" manualBreakCount="10">
    <brk id="32" max="15" man="1"/>
    <brk id="57" max="15" man="1"/>
    <brk id="72" max="15" man="1"/>
    <brk id="95" max="15" man="1"/>
    <brk id="123" max="15" man="1"/>
    <brk id="138" max="15" man="1"/>
    <brk id="149" max="15" man="1"/>
    <brk id="167" max="16" man="1"/>
    <brk id="191" max="15" man="1"/>
    <brk id="20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2015-06-05T06:36:26Z</cp:lastPrinted>
  <dcterms:created xsi:type="dcterms:W3CDTF">1996-10-08T23:32:33Z</dcterms:created>
  <dcterms:modified xsi:type="dcterms:W3CDTF">2015-06-05T06:37:11Z</dcterms:modified>
  <cp:category/>
  <cp:version/>
  <cp:contentType/>
  <cp:contentStatus/>
</cp:coreProperties>
</file>