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5 год\на 01.04.2025\"/>
    </mc:Choice>
  </mc:AlternateContent>
  <bookViews>
    <workbookView xWindow="0" yWindow="0" windowWidth="28800" windowHeight="11533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C94" i="1"/>
  <c r="E71" i="1" l="1"/>
  <c r="E72" i="1" l="1"/>
  <c r="C15" i="1"/>
  <c r="E33" i="1" l="1"/>
  <c r="D60" i="1" l="1"/>
  <c r="C60" i="1"/>
  <c r="E31" i="1" l="1"/>
  <c r="D28" i="1"/>
  <c r="C28" i="1"/>
  <c r="E73" i="1" l="1"/>
  <c r="E41" i="1"/>
  <c r="C65" i="1" l="1"/>
  <c r="C64" i="1" s="1"/>
  <c r="D65" i="1"/>
  <c r="D64" i="1" s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0" i="1" l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<sst xmlns="http://schemas.openxmlformats.org/spreadsheetml/2006/main" count="165" uniqueCount="164">
  <si>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</si>
  <si>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</si>
  <si>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</si>
  <si>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</si>
  <si>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</si>
  <si>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</si>
  <si>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</si>
  <si>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</si>
  <si>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</si>
  <si>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</si>
  <si>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</si>
  <si>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</si>
  <si>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</si>
  <si>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</si>
  <si>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</si>
  <si>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</si>
  <si>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</si>
  <si>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</si>
  <si>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</si>
  <si>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</si>
  <si>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</si>
  <si>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</si>
  <si>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</si>
  <si>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</si>
  <si>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</si>
  <si>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</si>
  <si>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</si>
  <si>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</si>
  <si>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</si>
  <si>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</si>
  <si>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</si>
  <si>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</si>
  <si>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</si>
  <si>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</si>
  <si>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</si>
  <si>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</si>
  <si>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</si>
  <si>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</si>
  <si>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</si>
  <si>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</si>
  <si>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</si>
  <si>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</si>
  <si>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</si>
  <si>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</si>
  <si>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</si>
  <si>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</si>
  <si>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</si>
  <si>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</si>
  <si>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</si>
  <si>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</si>
  <si>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</si>
  <si>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</si>
  <si>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</si>
  <si>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</si>
  <si>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</si>
  <si>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</si>
  <si>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</si>
  <si>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</si>
  <si>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</si>
  <si>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</si>
  <si>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</si>
  <si>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</si>
  <si>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</si>
  <si>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</si>
  <si>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</si>
  <si>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</si>
  <si>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</si>
  <si>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</si>
  <si>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</si>
  <si>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</si>
  <si>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</si>
  <si>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</si>
  <si>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</si>
  <si>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</si>
  <si>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</si>
  <si>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</si>
  <si>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</si>
  <si>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</si>
  <si>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</si>
  <si>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</si>
  <si>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</si>
  <si>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</si>
  <si>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</si>
  <si>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</si>
  <si>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</si>
  <si>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</si>
  <si>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</si>
  <si>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</si>
  <si>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</si>
  <si>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</si>
  <si>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</si>
  <si>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</si>
  <si>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</si>
  <si>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</si>
  <si>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</si>
  <si>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</si>
  <si>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</si>
  <si>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</si>
  <si>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</si>
  <si>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</si>
  <si>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</si>
  <si>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</si>
  <si>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</si>
  <si>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</si>
  <si>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</si>
  <si>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</si>
  <si>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</si>
  <si>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</si>
  <si>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</si>
  <si>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</si>
  <si>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</si>
  <si>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</si>
  <si>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</si>
  <si>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</si>
  <si>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</si>
  <si>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</si>
  <si>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</si>
  <si>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</si>
  <si>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</si>
  <si>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</si>
  <si>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</si>
  <si>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</si>
  <si>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</si>
  <si>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</si>
  <si>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</si>
  <si>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</si>
  <si>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</si>
  <si>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</si>
  <si>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</si>
  <si>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</si>
  <si>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</si>
  <si>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</si>
  <si>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</si>
  <si>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</si>
  <si>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</si>
  <si>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</si>
  <si>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</si>
  <si>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</si>
  <si>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</si>
  <si>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</si>
  <si>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</si>
  <si>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</si>
  <si>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</si>
  <si>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</si>
  <si>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</si>
  <si>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</si>
  <si>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</si>
  <si>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</si>
  <si>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</si>
  <si>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</si>
  <si>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</si>
  <si>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</si>
  <si>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</si>
  <si>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</si>
  <si>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</si>
  <si>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</si>
  <si>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</si>
  <si>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</si>
  <si>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</si>
  <si>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</si>
  <si>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</si>
  <si>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Исполнено   по состоянию на 01.04.2025      (тыс.руб.)</t>
  </si>
  <si>
    <t>Административные штрафы, установленные законами субъектов Российской Федерации об административных правонарушениях</t>
  </si>
  <si>
    <t>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</si>
</sst>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102" zoomScaleNormal="100" zoomScaleSheetLayoutView="100" workbookViewId="0">
      <selection activeCell="O123" sqref="O123"/>
    </sheetView>
  </sheetViews>
  <sheetFormatPr defaultRowHeight="15.05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7" x14ac:dyDescent="0.3">
      <c r="A2" s="34" t="s">
        <v>2</v>
      </c>
      <c r="B2" s="34"/>
      <c r="C2" s="34"/>
      <c r="D2" s="34"/>
      <c r="E2" s="34"/>
    </row>
    <row r="3" spans="1:6" ht="17.7" x14ac:dyDescent="0.3">
      <c r="A3" s="34" t="s">
        <v>3</v>
      </c>
      <c r="B3" s="34"/>
      <c r="C3" s="34"/>
      <c r="D3" s="34"/>
      <c r="E3" s="34"/>
    </row>
    <row r="4" spans="1:6" ht="17.7" x14ac:dyDescent="0.3">
      <c r="A4" s="34" t="s">
        <v>163</v>
      </c>
      <c r="B4" s="34"/>
      <c r="C4" s="34"/>
      <c r="D4" s="34"/>
      <c r="E4" s="34"/>
    </row>
    <row r="5" spans="1:6" ht="17.350000000000001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161</v>
      </c>
      <c r="E6" s="5" t="s">
        <v>120</v>
      </c>
    </row>
    <row r="7" spans="1:6" x14ac:dyDescent="0.3">
      <c r="A7" s="32">
        <v>1</v>
      </c>
      <c r="B7" s="32">
        <v>2</v>
      </c>
      <c r="C7" s="32">
        <v>3</v>
      </c>
      <c r="D7" s="32">
        <v>4</v>
      </c>
      <c r="E7" s="32">
        <v>5</v>
      </c>
    </row>
    <row r="8" spans="1:6" x14ac:dyDescent="0.3">
      <c r="A8" s="7"/>
      <c r="B8" s="8" t="s">
        <v>4</v>
      </c>
      <c r="C8" s="9"/>
      <c r="D8" s="9"/>
      <c r="E8" s="9"/>
    </row>
    <row r="9" spans="1:6" ht="17.7" x14ac:dyDescent="0.3">
      <c r="A9" s="10">
        <v>10000</v>
      </c>
      <c r="B9" s="10" t="s">
        <v>5</v>
      </c>
      <c r="C9" s="11">
        <f>SUM(C10,C13,C15,C20,C23,C26,C28,C35,C38,C39,C42,C60)</f>
        <v>1000529.4999999999</v>
      </c>
      <c r="D9" s="11">
        <f>SUM(D10,D13,D15,D20,D23,D26,D28,D35,D38,D39,D42,D60)</f>
        <v>239018.61700000006</v>
      </c>
      <c r="E9" s="11">
        <f>ROUND(D9/C9*100,2)</f>
        <v>23.89</v>
      </c>
      <c r="F9" s="3"/>
    </row>
    <row r="10" spans="1:6" x14ac:dyDescent="0.3">
      <c r="A10" s="10">
        <v>10100</v>
      </c>
      <c r="B10" s="10" t="s">
        <v>6</v>
      </c>
      <c r="C10" s="11">
        <f>SUM(C11:C12)</f>
        <v>718247.5</v>
      </c>
      <c r="D10" s="11">
        <f>SUM(D11:D12)</f>
        <v>175709.39</v>
      </c>
      <c r="E10" s="11">
        <f t="shared" ref="E10:E76" si="0">ROUND(D10/C10*100,2)</f>
        <v>24.46</v>
      </c>
    </row>
    <row r="11" spans="1:6" x14ac:dyDescent="0.3">
      <c r="A11" s="12">
        <v>10101</v>
      </c>
      <c r="B11" s="12" t="s">
        <v>7</v>
      </c>
      <c r="C11" s="13">
        <v>164728.70000000001</v>
      </c>
      <c r="D11" s="13">
        <v>75336.72</v>
      </c>
      <c r="E11" s="13">
        <f t="shared" si="0"/>
        <v>45.73</v>
      </c>
    </row>
    <row r="12" spans="1:6" x14ac:dyDescent="0.3">
      <c r="A12" s="12">
        <v>10102</v>
      </c>
      <c r="B12" s="12" t="s">
        <v>8</v>
      </c>
      <c r="C12" s="13">
        <v>553518.80000000005</v>
      </c>
      <c r="D12" s="13">
        <v>100372.67</v>
      </c>
      <c r="E12" s="13">
        <f t="shared" si="0"/>
        <v>18.13</v>
      </c>
    </row>
    <row r="13" spans="1:6" ht="43.2" x14ac:dyDescent="0.3">
      <c r="A13" s="10">
        <v>10300</v>
      </c>
      <c r="B13" s="10" t="s">
        <v>9</v>
      </c>
      <c r="C13" s="11">
        <f>C14</f>
        <v>67116.7</v>
      </c>
      <c r="D13" s="11">
        <f>D14</f>
        <v>17450.580000000002</v>
      </c>
      <c r="E13" s="11">
        <f t="shared" si="0"/>
        <v>26</v>
      </c>
    </row>
    <row r="14" spans="1:6" ht="28.8" x14ac:dyDescent="0.3">
      <c r="A14" s="12">
        <v>10302</v>
      </c>
      <c r="B14" s="12" t="s">
        <v>10</v>
      </c>
      <c r="C14" s="13">
        <v>67116.7</v>
      </c>
      <c r="D14" s="13">
        <v>17450.580000000002</v>
      </c>
      <c r="E14" s="13">
        <f t="shared" si="0"/>
        <v>26</v>
      </c>
    </row>
    <row r="15" spans="1:6" x14ac:dyDescent="0.3">
      <c r="A15" s="10">
        <v>10500</v>
      </c>
      <c r="B15" s="10" t="s">
        <v>11</v>
      </c>
      <c r="C15" s="11">
        <f>C17+C18+C19+C16</f>
        <v>123705.60000000001</v>
      </c>
      <c r="D15" s="11">
        <f>D17+D18+D19+D16</f>
        <v>17648.737000000001</v>
      </c>
      <c r="E15" s="11">
        <f t="shared" si="0"/>
        <v>14.27</v>
      </c>
    </row>
    <row r="16" spans="1:6" ht="28.8" x14ac:dyDescent="0.3">
      <c r="A16" s="12">
        <v>10501</v>
      </c>
      <c r="B16" s="12" t="s">
        <v>149</v>
      </c>
      <c r="C16" s="13">
        <v>106707.1</v>
      </c>
      <c r="D16" s="13">
        <v>6732.74</v>
      </c>
      <c r="E16" s="13">
        <f t="shared" si="0"/>
        <v>6.31</v>
      </c>
    </row>
    <row r="17" spans="1:5" ht="28.8" x14ac:dyDescent="0.3">
      <c r="A17" s="12">
        <v>10502</v>
      </c>
      <c r="B17" s="12" t="s">
        <v>12</v>
      </c>
      <c r="C17" s="13">
        <v>0</v>
      </c>
      <c r="D17" s="13">
        <v>47.75</v>
      </c>
      <c r="E17" s="13">
        <v>0</v>
      </c>
    </row>
    <row r="18" spans="1:5" x14ac:dyDescent="0.3">
      <c r="A18" s="12">
        <v>10503</v>
      </c>
      <c r="B18" s="12" t="s">
        <v>13</v>
      </c>
      <c r="C18" s="13">
        <v>429.9</v>
      </c>
      <c r="D18" s="13">
        <v>136.19999999999999</v>
      </c>
      <c r="E18" s="13">
        <f t="shared" si="0"/>
        <v>31.68</v>
      </c>
    </row>
    <row r="19" spans="1:5" ht="43.2" x14ac:dyDescent="0.3">
      <c r="A19" s="12">
        <v>10504</v>
      </c>
      <c r="B19" s="12" t="s">
        <v>141</v>
      </c>
      <c r="C19" s="13">
        <v>16568.599999999999</v>
      </c>
      <c r="D19" s="13">
        <v>10732.047</v>
      </c>
      <c r="E19" s="13">
        <f t="shared" si="0"/>
        <v>64.77</v>
      </c>
    </row>
    <row r="20" spans="1:5" x14ac:dyDescent="0.3">
      <c r="A20" s="10">
        <v>10600</v>
      </c>
      <c r="B20" s="10" t="s">
        <v>14</v>
      </c>
      <c r="C20" s="11">
        <f>C21+C22</f>
        <v>30260.6</v>
      </c>
      <c r="D20" s="11">
        <f>D21+D22</f>
        <v>2025.9299999999998</v>
      </c>
      <c r="E20" s="11">
        <f t="shared" si="0"/>
        <v>6.69</v>
      </c>
    </row>
    <row r="21" spans="1:5" ht="43.2" x14ac:dyDescent="0.3">
      <c r="A21" s="12">
        <v>10601</v>
      </c>
      <c r="B21" s="12" t="s">
        <v>150</v>
      </c>
      <c r="C21" s="13">
        <v>13946.8</v>
      </c>
      <c r="D21" s="13">
        <v>845.33</v>
      </c>
      <c r="E21" s="13">
        <f t="shared" si="0"/>
        <v>6.06</v>
      </c>
    </row>
    <row r="22" spans="1:5" x14ac:dyDescent="0.3">
      <c r="A22" s="12">
        <v>10606</v>
      </c>
      <c r="B22" s="12" t="s">
        <v>15</v>
      </c>
      <c r="C22" s="13">
        <v>16313.8</v>
      </c>
      <c r="D22" s="13">
        <v>1180.5999999999999</v>
      </c>
      <c r="E22" s="13">
        <f t="shared" si="0"/>
        <v>7.24</v>
      </c>
    </row>
    <row r="23" spans="1:5" x14ac:dyDescent="0.3">
      <c r="A23" s="10">
        <v>10800</v>
      </c>
      <c r="B23" s="10" t="s">
        <v>16</v>
      </c>
      <c r="C23" s="11">
        <f>C24+C25</f>
        <v>9839.2999999999993</v>
      </c>
      <c r="D23" s="11">
        <f>D24+D25</f>
        <v>6277.39</v>
      </c>
      <c r="E23" s="11">
        <f t="shared" si="0"/>
        <v>63.8</v>
      </c>
    </row>
    <row r="24" spans="1:5" ht="28.8" x14ac:dyDescent="0.3">
      <c r="A24" s="12">
        <v>10803</v>
      </c>
      <c r="B24" s="12" t="s">
        <v>17</v>
      </c>
      <c r="C24" s="13">
        <v>9839.2999999999993</v>
      </c>
      <c r="D24" s="13">
        <v>6277.39</v>
      </c>
      <c r="E24" s="13">
        <f t="shared" si="0"/>
        <v>63.8</v>
      </c>
    </row>
    <row r="25" spans="1:5" ht="43.2" x14ac:dyDescent="0.3">
      <c r="A25" s="12">
        <v>10807</v>
      </c>
      <c r="B25" s="12" t="s">
        <v>18</v>
      </c>
      <c r="C25" s="13">
        <v>0</v>
      </c>
      <c r="D25" s="13">
        <v>0</v>
      </c>
      <c r="E25" s="13">
        <v>0</v>
      </c>
    </row>
    <row r="26" spans="1:5" ht="43.2" x14ac:dyDescent="0.3">
      <c r="A26" s="10">
        <v>10900</v>
      </c>
      <c r="B26" s="10" t="s">
        <v>131</v>
      </c>
      <c r="C26" s="11">
        <f>C27</f>
        <v>0</v>
      </c>
      <c r="D26" s="11">
        <f>D27</f>
        <v>0</v>
      </c>
      <c r="E26" s="11">
        <v>0</v>
      </c>
    </row>
    <row r="27" spans="1:5" x14ac:dyDescent="0.3">
      <c r="A27" s="12">
        <v>10904</v>
      </c>
      <c r="B27" s="12" t="s">
        <v>132</v>
      </c>
      <c r="C27" s="13">
        <v>0</v>
      </c>
      <c r="D27" s="13">
        <v>0</v>
      </c>
      <c r="E27" s="13">
        <v>0</v>
      </c>
    </row>
    <row r="28" spans="1:5" ht="43.2" x14ac:dyDescent="0.3">
      <c r="A28" s="10">
        <v>11100</v>
      </c>
      <c r="B28" s="14" t="s">
        <v>19</v>
      </c>
      <c r="C28" s="11">
        <f>C30+C32+C33+C34+C29+C31</f>
        <v>33627.200000000004</v>
      </c>
      <c r="D28" s="11">
        <f>D30+D32+D33+D34+D29+D31</f>
        <v>7917.55</v>
      </c>
      <c r="E28" s="11">
        <f t="shared" si="0"/>
        <v>23.55</v>
      </c>
    </row>
    <row r="29" spans="1:5" ht="86.4" x14ac:dyDescent="0.3">
      <c r="A29" s="12">
        <v>11101</v>
      </c>
      <c r="B29" s="31" t="s">
        <v>134</v>
      </c>
      <c r="C29" s="13">
        <v>0</v>
      </c>
      <c r="D29" s="13">
        <v>0</v>
      </c>
      <c r="E29" s="13">
        <v>0</v>
      </c>
    </row>
    <row r="30" spans="1:5" ht="100.8" x14ac:dyDescent="0.3">
      <c r="A30" s="12">
        <v>11105</v>
      </c>
      <c r="B30" s="12" t="s">
        <v>142</v>
      </c>
      <c r="C30" s="13">
        <v>23771.9</v>
      </c>
      <c r="D30" s="13">
        <v>5445.68</v>
      </c>
      <c r="E30" s="13">
        <f t="shared" si="0"/>
        <v>22.91</v>
      </c>
    </row>
    <row r="31" spans="1:5" ht="47.8" customHeight="1" x14ac:dyDescent="0.3">
      <c r="A31" s="12">
        <v>111053</v>
      </c>
      <c r="B31" s="12" t="s">
        <v>159</v>
      </c>
      <c r="C31" s="13">
        <v>405.8</v>
      </c>
      <c r="D31" s="13">
        <v>52.9</v>
      </c>
      <c r="E31" s="13">
        <f t="shared" si="0"/>
        <v>13.04</v>
      </c>
    </row>
    <row r="32" spans="1:5" ht="28.8" x14ac:dyDescent="0.3">
      <c r="A32" s="6">
        <v>11107</v>
      </c>
      <c r="B32" s="12" t="s">
        <v>20</v>
      </c>
      <c r="C32" s="13">
        <v>57.3</v>
      </c>
      <c r="D32" s="13">
        <v>58.31</v>
      </c>
      <c r="E32" s="13">
        <f t="shared" si="0"/>
        <v>101.76</v>
      </c>
    </row>
    <row r="33" spans="1:5" ht="100.8" x14ac:dyDescent="0.3">
      <c r="A33" s="6">
        <v>11108</v>
      </c>
      <c r="B33" s="12" t="s">
        <v>21</v>
      </c>
      <c r="C33" s="13">
        <v>4342.2</v>
      </c>
      <c r="D33" s="13">
        <v>1095</v>
      </c>
      <c r="E33" s="13">
        <f t="shared" si="0"/>
        <v>25.22</v>
      </c>
    </row>
    <row r="34" spans="1:5" ht="86.4" x14ac:dyDescent="0.3">
      <c r="A34" s="6">
        <v>11109</v>
      </c>
      <c r="B34" s="12" t="s">
        <v>143</v>
      </c>
      <c r="C34" s="13">
        <v>5050</v>
      </c>
      <c r="D34" s="13">
        <v>1265.6600000000001</v>
      </c>
      <c r="E34" s="13">
        <f t="shared" si="0"/>
        <v>25.06</v>
      </c>
    </row>
    <row r="35" spans="1:5" ht="28.8" x14ac:dyDescent="0.3">
      <c r="A35" s="15">
        <v>11200</v>
      </c>
      <c r="B35" s="10" t="s">
        <v>22</v>
      </c>
      <c r="C35" s="11">
        <f>C36+C37</f>
        <v>2202</v>
      </c>
      <c r="D35" s="11">
        <f>D36+D37</f>
        <v>4207.7</v>
      </c>
      <c r="E35" s="11">
        <f t="shared" si="0"/>
        <v>191.09</v>
      </c>
    </row>
    <row r="36" spans="1:5" ht="28.8" x14ac:dyDescent="0.3">
      <c r="A36" s="6">
        <v>11201</v>
      </c>
      <c r="B36" s="12" t="s">
        <v>23</v>
      </c>
      <c r="C36" s="13">
        <v>2202</v>
      </c>
      <c r="D36" s="13">
        <v>4207.63</v>
      </c>
      <c r="E36" s="13">
        <f t="shared" si="0"/>
        <v>191.08</v>
      </c>
    </row>
    <row r="37" spans="1:5" x14ac:dyDescent="0.3">
      <c r="A37" s="6">
        <v>11204</v>
      </c>
      <c r="B37" s="12" t="s">
        <v>121</v>
      </c>
      <c r="C37" s="13">
        <v>0</v>
      </c>
      <c r="D37" s="13">
        <v>7.0000000000000007E-2</v>
      </c>
      <c r="E37" s="13">
        <v>0</v>
      </c>
    </row>
    <row r="38" spans="1:5" ht="28.8" x14ac:dyDescent="0.3">
      <c r="A38" s="15">
        <v>11300</v>
      </c>
      <c r="B38" s="10" t="s">
        <v>24</v>
      </c>
      <c r="C38" s="11">
        <v>2133.6</v>
      </c>
      <c r="D38" s="11">
        <v>4064.75</v>
      </c>
      <c r="E38" s="11">
        <f t="shared" si="0"/>
        <v>190.51</v>
      </c>
    </row>
    <row r="39" spans="1:5" ht="28.8" x14ac:dyDescent="0.3">
      <c r="A39" s="15">
        <v>11400</v>
      </c>
      <c r="B39" s="10" t="s">
        <v>25</v>
      </c>
      <c r="C39" s="11">
        <f>C40+C41</f>
        <v>10482.9</v>
      </c>
      <c r="D39" s="11">
        <f>D40+D41</f>
        <v>2004.17</v>
      </c>
      <c r="E39" s="11">
        <f t="shared" si="0"/>
        <v>19.12</v>
      </c>
    </row>
    <row r="40" spans="1:5" x14ac:dyDescent="0.3">
      <c r="A40" s="6">
        <v>11401</v>
      </c>
      <c r="B40" s="12" t="s">
        <v>26</v>
      </c>
      <c r="C40" s="13">
        <v>9013.9</v>
      </c>
      <c r="D40" s="13">
        <v>1647.01</v>
      </c>
      <c r="E40" s="13">
        <f t="shared" si="0"/>
        <v>18.27</v>
      </c>
    </row>
    <row r="41" spans="1:5" ht="86.4" x14ac:dyDescent="0.3">
      <c r="A41" s="6">
        <v>11402</v>
      </c>
      <c r="B41" s="12" t="s">
        <v>153</v>
      </c>
      <c r="C41" s="13">
        <v>1469</v>
      </c>
      <c r="D41" s="13">
        <v>357.16</v>
      </c>
      <c r="E41" s="13">
        <f t="shared" si="0"/>
        <v>24.31</v>
      </c>
    </row>
    <row r="42" spans="1:5" ht="26.2" customHeight="1" x14ac:dyDescent="0.3">
      <c r="A42" s="15">
        <v>11600</v>
      </c>
      <c r="B42" s="10" t="s">
        <v>27</v>
      </c>
      <c r="C42" s="11">
        <f>C45+C47+C50+C51+C52+C53+C54+C56+C57+C58+C59+C55+C43+C44+C48+C49+C46</f>
        <v>2914.1</v>
      </c>
      <c r="D42" s="11">
        <f>D45+D47+D50+D51+D52+D53+D54+D56+D57+D58+D59+D55+D43+D44+D48+D49+D46</f>
        <v>1710.0300000000002</v>
      </c>
      <c r="E42" s="11">
        <f t="shared" si="0"/>
        <v>58.68</v>
      </c>
    </row>
    <row r="43" spans="1:5" ht="43.2" x14ac:dyDescent="0.3">
      <c r="A43" s="6">
        <v>11601</v>
      </c>
      <c r="B43" s="12" t="s">
        <v>138</v>
      </c>
      <c r="C43" s="13">
        <v>1747.4</v>
      </c>
      <c r="D43" s="13">
        <v>408.62</v>
      </c>
      <c r="E43" s="13">
        <f t="shared" si="0"/>
        <v>23.38</v>
      </c>
    </row>
    <row r="44" spans="1:5" ht="43.2" x14ac:dyDescent="0.3">
      <c r="A44" s="6">
        <v>11602</v>
      </c>
      <c r="B44" s="12" t="s">
        <v>162</v>
      </c>
      <c r="C44" s="13">
        <v>100</v>
      </c>
      <c r="D44" s="13">
        <v>29.06</v>
      </c>
      <c r="E44" s="13">
        <f t="shared" si="0"/>
        <v>29.06</v>
      </c>
    </row>
    <row r="45" spans="1:5" ht="0.65" customHeight="1" x14ac:dyDescent="0.3">
      <c r="A45" s="6">
        <v>11603</v>
      </c>
      <c r="B45" s="12" t="s">
        <v>28</v>
      </c>
      <c r="C45" s="13"/>
      <c r="D45" s="13"/>
      <c r="E45" s="13">
        <v>0</v>
      </c>
    </row>
    <row r="46" spans="1:5" ht="117.2" customHeight="1" x14ac:dyDescent="0.3">
      <c r="A46" s="6">
        <v>11607</v>
      </c>
      <c r="B46" s="12" t="s">
        <v>139</v>
      </c>
      <c r="C46" s="13">
        <v>998.9</v>
      </c>
      <c r="D46" s="13">
        <v>1241.6400000000001</v>
      </c>
      <c r="E46" s="13">
        <f t="shared" si="0"/>
        <v>124.3</v>
      </c>
    </row>
    <row r="47" spans="1:5" ht="28.8" x14ac:dyDescent="0.3">
      <c r="A47" s="6">
        <v>11610</v>
      </c>
      <c r="B47" s="12" t="s">
        <v>154</v>
      </c>
      <c r="C47" s="13">
        <v>0</v>
      </c>
      <c r="D47" s="13">
        <v>30.71</v>
      </c>
      <c r="E47" s="13">
        <v>0</v>
      </c>
    </row>
    <row r="48" spans="1:5" x14ac:dyDescent="0.3">
      <c r="A48" s="6">
        <v>11611</v>
      </c>
      <c r="B48" s="12" t="s">
        <v>140</v>
      </c>
      <c r="C48" s="13">
        <v>67.8</v>
      </c>
      <c r="D48" s="13">
        <v>0</v>
      </c>
      <c r="E48" s="13">
        <f t="shared" si="0"/>
        <v>0</v>
      </c>
    </row>
    <row r="49" spans="1:5" ht="27.65" hidden="1" x14ac:dyDescent="0.3">
      <c r="A49" s="6">
        <v>11618</v>
      </c>
      <c r="B49" s="12" t="s">
        <v>127</v>
      </c>
      <c r="C49" s="13">
        <v>0</v>
      </c>
      <c r="D49" s="13">
        <v>0</v>
      </c>
      <c r="E49" s="13" t="e">
        <f t="shared" si="0"/>
        <v>#DIV/0!</v>
      </c>
    </row>
    <row r="50" spans="1:5" ht="27.65" hidden="1" x14ac:dyDescent="0.3">
      <c r="A50" s="6">
        <v>11625</v>
      </c>
      <c r="B50" s="12" t="s">
        <v>29</v>
      </c>
      <c r="C50" s="13">
        <v>0</v>
      </c>
      <c r="D50" s="13">
        <v>0</v>
      </c>
      <c r="E50" s="13" t="e">
        <f t="shared" si="0"/>
        <v>#DIV/0!</v>
      </c>
    </row>
    <row r="51" spans="1:5" ht="69.05" hidden="1" x14ac:dyDescent="0.3">
      <c r="A51" s="6">
        <v>11628</v>
      </c>
      <c r="B51" s="12" t="s">
        <v>30</v>
      </c>
      <c r="C51" s="13">
        <v>0</v>
      </c>
      <c r="D51" s="13">
        <v>0</v>
      </c>
      <c r="E51" s="13" t="e">
        <f t="shared" si="0"/>
        <v>#DIV/0!</v>
      </c>
    </row>
    <row r="52" spans="1:5" ht="27.65" hidden="1" x14ac:dyDescent="0.3">
      <c r="A52" s="6">
        <v>11630</v>
      </c>
      <c r="B52" s="12" t="s">
        <v>31</v>
      </c>
      <c r="C52" s="13">
        <v>0</v>
      </c>
      <c r="D52" s="13">
        <v>0</v>
      </c>
      <c r="E52" s="13" t="e">
        <f t="shared" si="0"/>
        <v>#DIV/0!</v>
      </c>
    </row>
    <row r="53" spans="1:5" ht="55.15" hidden="1" x14ac:dyDescent="0.3">
      <c r="A53" s="6">
        <v>11632</v>
      </c>
      <c r="B53" s="12" t="s">
        <v>32</v>
      </c>
      <c r="C53" s="13">
        <v>0</v>
      </c>
      <c r="D53" s="13">
        <v>0</v>
      </c>
      <c r="E53" s="13" t="e">
        <f t="shared" si="0"/>
        <v>#DIV/0!</v>
      </c>
    </row>
    <row r="54" spans="1:5" ht="69.05" hidden="1" x14ac:dyDescent="0.3">
      <c r="A54" s="6">
        <v>11633</v>
      </c>
      <c r="B54" s="12" t="s">
        <v>33</v>
      </c>
      <c r="C54" s="13">
        <v>0</v>
      </c>
      <c r="D54" s="13">
        <v>0</v>
      </c>
      <c r="E54" s="13" t="e">
        <f t="shared" si="0"/>
        <v>#DIV/0!</v>
      </c>
    </row>
    <row r="55" spans="1:5" ht="27.65" hidden="1" x14ac:dyDescent="0.3">
      <c r="A55" s="6">
        <v>11635</v>
      </c>
      <c r="B55" s="12" t="s">
        <v>137</v>
      </c>
      <c r="C55" s="13">
        <v>0</v>
      </c>
      <c r="D55" s="13">
        <v>0</v>
      </c>
      <c r="E55" s="13" t="e">
        <f t="shared" si="0"/>
        <v>#DIV/0!</v>
      </c>
    </row>
    <row r="56" spans="1:5" ht="82.8" hidden="1" x14ac:dyDescent="0.3">
      <c r="A56" s="6">
        <v>11637</v>
      </c>
      <c r="B56" s="12" t="s">
        <v>34</v>
      </c>
      <c r="C56" s="13">
        <v>0</v>
      </c>
      <c r="D56" s="13">
        <v>0</v>
      </c>
      <c r="E56" s="13" t="e">
        <f t="shared" si="0"/>
        <v>#DIV/0!</v>
      </c>
    </row>
    <row r="57" spans="1:5" ht="82.8" hidden="1" x14ac:dyDescent="0.3">
      <c r="A57" s="6">
        <v>11643</v>
      </c>
      <c r="B57" s="12" t="s">
        <v>35</v>
      </c>
      <c r="C57" s="13">
        <v>0</v>
      </c>
      <c r="D57" s="13">
        <v>0</v>
      </c>
      <c r="E57" s="13" t="e">
        <f t="shared" si="0"/>
        <v>#DIV/0!</v>
      </c>
    </row>
    <row r="58" spans="1:5" ht="55.15" hidden="1" x14ac:dyDescent="0.3">
      <c r="A58" s="6">
        <v>11651</v>
      </c>
      <c r="B58" s="12" t="s">
        <v>36</v>
      </c>
      <c r="C58" s="13">
        <v>0</v>
      </c>
      <c r="D58" s="13">
        <v>0</v>
      </c>
      <c r="E58" s="13" t="e">
        <f t="shared" si="0"/>
        <v>#DIV/0!</v>
      </c>
    </row>
    <row r="59" spans="1:5" ht="41.4" hidden="1" x14ac:dyDescent="0.3">
      <c r="A59" s="6">
        <v>11690</v>
      </c>
      <c r="B59" s="12" t="s">
        <v>37</v>
      </c>
      <c r="C59" s="13">
        <v>0</v>
      </c>
      <c r="D59" s="13">
        <v>0</v>
      </c>
      <c r="E59" s="13" t="e">
        <f t="shared" si="0"/>
        <v>#DIV/0!</v>
      </c>
    </row>
    <row r="60" spans="1:5" x14ac:dyDescent="0.3">
      <c r="A60" s="15">
        <v>11700</v>
      </c>
      <c r="B60" s="10" t="s">
        <v>38</v>
      </c>
      <c r="C60" s="11">
        <f>C61+C62+C63</f>
        <v>0</v>
      </c>
      <c r="D60" s="11">
        <f>D61+D62+D63</f>
        <v>2.39</v>
      </c>
      <c r="E60" s="11">
        <v>0</v>
      </c>
    </row>
    <row r="61" spans="1:5" x14ac:dyDescent="0.3">
      <c r="A61" s="6">
        <v>11701</v>
      </c>
      <c r="B61" s="12" t="s">
        <v>39</v>
      </c>
      <c r="C61" s="13">
        <v>0</v>
      </c>
      <c r="D61" s="13">
        <v>1.84</v>
      </c>
      <c r="E61" s="13">
        <v>0</v>
      </c>
    </row>
    <row r="62" spans="1:5" x14ac:dyDescent="0.3">
      <c r="A62" s="6">
        <v>11705</v>
      </c>
      <c r="B62" s="12" t="s">
        <v>38</v>
      </c>
      <c r="C62" s="13">
        <v>0</v>
      </c>
      <c r="D62" s="13">
        <v>0.55000000000000004</v>
      </c>
      <c r="E62" s="13">
        <v>0</v>
      </c>
    </row>
    <row r="63" spans="1:5" x14ac:dyDescent="0.3">
      <c r="A63" s="6">
        <v>11715</v>
      </c>
      <c r="B63" s="12" t="s">
        <v>160</v>
      </c>
      <c r="C63" s="13">
        <v>0</v>
      </c>
      <c r="D63" s="13">
        <v>0</v>
      </c>
      <c r="E63" s="13">
        <v>0</v>
      </c>
    </row>
    <row r="64" spans="1:5" x14ac:dyDescent="0.3">
      <c r="A64" s="15">
        <v>20000</v>
      </c>
      <c r="B64" s="10" t="s">
        <v>40</v>
      </c>
      <c r="C64" s="11">
        <f>C65+C71+C73+C72+C70</f>
        <v>2767222.72</v>
      </c>
      <c r="D64" s="11">
        <f>D65+D71+D73+D72+D70</f>
        <v>487651.67</v>
      </c>
      <c r="E64" s="11">
        <f t="shared" si="0"/>
        <v>17.62</v>
      </c>
    </row>
    <row r="65" spans="1:5" ht="28.8" x14ac:dyDescent="0.3">
      <c r="A65" s="6">
        <v>20200</v>
      </c>
      <c r="B65" s="12" t="s">
        <v>41</v>
      </c>
      <c r="C65" s="13">
        <f>C66+C67+C68+C69</f>
        <v>2771207.68</v>
      </c>
      <c r="D65" s="13">
        <f>D66+D67+D68+D69</f>
        <v>491787.91</v>
      </c>
      <c r="E65" s="13">
        <f t="shared" si="0"/>
        <v>17.75</v>
      </c>
    </row>
    <row r="66" spans="1:5" ht="28.8" x14ac:dyDescent="0.3">
      <c r="A66" s="6">
        <v>20210</v>
      </c>
      <c r="B66" s="12" t="s">
        <v>144</v>
      </c>
      <c r="C66" s="13">
        <v>1396375.8</v>
      </c>
      <c r="D66" s="13">
        <v>236088.1</v>
      </c>
      <c r="E66" s="13">
        <f t="shared" si="0"/>
        <v>16.91</v>
      </c>
    </row>
    <row r="67" spans="1:5" ht="28.8" x14ac:dyDescent="0.3">
      <c r="A67" s="6">
        <v>20220</v>
      </c>
      <c r="B67" s="12" t="s">
        <v>145</v>
      </c>
      <c r="C67" s="13">
        <v>121514.43</v>
      </c>
      <c r="D67" s="13">
        <v>10193.65</v>
      </c>
      <c r="E67" s="13">
        <f t="shared" si="0"/>
        <v>8.39</v>
      </c>
    </row>
    <row r="68" spans="1:5" ht="28.8" x14ac:dyDescent="0.3">
      <c r="A68" s="6">
        <v>20230</v>
      </c>
      <c r="B68" s="12" t="s">
        <v>146</v>
      </c>
      <c r="C68" s="13">
        <v>1151709.68</v>
      </c>
      <c r="D68" s="13">
        <v>228190.96</v>
      </c>
      <c r="E68" s="13">
        <f t="shared" si="0"/>
        <v>19.809999999999999</v>
      </c>
    </row>
    <row r="69" spans="1:5" x14ac:dyDescent="0.3">
      <c r="A69" s="6">
        <v>20240</v>
      </c>
      <c r="B69" s="12" t="s">
        <v>42</v>
      </c>
      <c r="C69" s="13">
        <v>101607.77</v>
      </c>
      <c r="D69" s="13">
        <v>17315.2</v>
      </c>
      <c r="E69" s="13">
        <f t="shared" si="0"/>
        <v>17.04</v>
      </c>
    </row>
    <row r="70" spans="1:5" ht="28.8" x14ac:dyDescent="0.3">
      <c r="A70" s="6">
        <v>20400</v>
      </c>
      <c r="B70" s="12" t="s">
        <v>158</v>
      </c>
      <c r="C70" s="13">
        <v>0</v>
      </c>
      <c r="D70" s="13">
        <v>0</v>
      </c>
      <c r="E70" s="13">
        <v>0</v>
      </c>
    </row>
    <row r="71" spans="1:5" x14ac:dyDescent="0.3">
      <c r="A71" s="6">
        <v>20700</v>
      </c>
      <c r="B71" s="12" t="s">
        <v>43</v>
      </c>
      <c r="C71" s="13">
        <v>635.74</v>
      </c>
      <c r="D71" s="13">
        <v>635.74</v>
      </c>
      <c r="E71" s="13">
        <f t="shared" si="0"/>
        <v>100</v>
      </c>
    </row>
    <row r="72" spans="1:5" ht="86.4" x14ac:dyDescent="0.3">
      <c r="A72" s="6">
        <v>21800</v>
      </c>
      <c r="B72" s="12" t="s">
        <v>133</v>
      </c>
      <c r="C72" s="13">
        <v>0.27</v>
      </c>
      <c r="D72" s="13">
        <v>52.24</v>
      </c>
      <c r="E72" s="13">
        <f t="shared" si="0"/>
        <v>19348.150000000001</v>
      </c>
    </row>
    <row r="73" spans="1:5" ht="43.2" x14ac:dyDescent="0.3">
      <c r="A73" s="6">
        <v>21900</v>
      </c>
      <c r="B73" s="12" t="s">
        <v>44</v>
      </c>
      <c r="C73" s="13">
        <v>-4620.97</v>
      </c>
      <c r="D73" s="13">
        <v>-4824.22</v>
      </c>
      <c r="E73" s="13">
        <f t="shared" si="0"/>
        <v>104.4</v>
      </c>
    </row>
    <row r="74" spans="1:5" x14ac:dyDescent="0.3">
      <c r="A74" s="6"/>
      <c r="B74" s="16" t="s">
        <v>45</v>
      </c>
      <c r="C74" s="11">
        <f>C9+C64</f>
        <v>3767752.22</v>
      </c>
      <c r="D74" s="11">
        <f>D9+D64</f>
        <v>726670.28700000001</v>
      </c>
      <c r="E74" s="11">
        <f t="shared" si="0"/>
        <v>19.29</v>
      </c>
    </row>
    <row r="75" spans="1:5" x14ac:dyDescent="0.3">
      <c r="A75" s="9"/>
      <c r="B75" s="7" t="s">
        <v>46</v>
      </c>
      <c r="C75" s="17"/>
      <c r="D75" s="17"/>
      <c r="E75" s="13"/>
    </row>
    <row r="76" spans="1:5" x14ac:dyDescent="0.3">
      <c r="A76" s="18" t="s">
        <v>89</v>
      </c>
      <c r="B76" s="19" t="s">
        <v>117</v>
      </c>
      <c r="C76" s="20">
        <f>C77+C78+C79+C81+C82+C83+C84+C80</f>
        <v>304519.88999999996</v>
      </c>
      <c r="D76" s="20">
        <f>D77+D78+D79+D81+D82+D83+D84+D80</f>
        <v>47956.89</v>
      </c>
      <c r="E76" s="11">
        <f t="shared" si="0"/>
        <v>15.75</v>
      </c>
    </row>
    <row r="77" spans="1:5" ht="43.2" x14ac:dyDescent="0.3">
      <c r="A77" s="22" t="s">
        <v>90</v>
      </c>
      <c r="B77" s="12" t="s">
        <v>47</v>
      </c>
      <c r="C77" s="23">
        <v>3896.6</v>
      </c>
      <c r="D77" s="24">
        <v>769.45</v>
      </c>
      <c r="E77" s="13">
        <f t="shared" ref="E77:E125" si="1">ROUND(D77/C77*100,2)</f>
        <v>19.75</v>
      </c>
    </row>
    <row r="78" spans="1:5" ht="57.6" x14ac:dyDescent="0.3">
      <c r="A78" s="22" t="s">
        <v>91</v>
      </c>
      <c r="B78" s="12" t="s">
        <v>48</v>
      </c>
      <c r="C78" s="23">
        <v>3561.9</v>
      </c>
      <c r="D78" s="24">
        <v>719.84</v>
      </c>
      <c r="E78" s="13">
        <f t="shared" si="1"/>
        <v>20.21</v>
      </c>
    </row>
    <row r="79" spans="1:5" ht="57.6" x14ac:dyDescent="0.3">
      <c r="A79" s="22" t="s">
        <v>118</v>
      </c>
      <c r="B79" s="12" t="s">
        <v>49</v>
      </c>
      <c r="C79" s="23">
        <v>113280.66</v>
      </c>
      <c r="D79" s="24">
        <v>21538.53</v>
      </c>
      <c r="E79" s="13">
        <f t="shared" si="1"/>
        <v>19.010000000000002</v>
      </c>
    </row>
    <row r="80" spans="1:5" x14ac:dyDescent="0.3">
      <c r="A80" s="22" t="s">
        <v>130</v>
      </c>
      <c r="B80" s="12" t="s">
        <v>129</v>
      </c>
      <c r="C80" s="23">
        <v>4.3</v>
      </c>
      <c r="D80" s="24">
        <v>0</v>
      </c>
      <c r="E80" s="13">
        <f t="shared" si="1"/>
        <v>0</v>
      </c>
    </row>
    <row r="81" spans="1:5" ht="44.35" customHeight="1" x14ac:dyDescent="0.3">
      <c r="A81" s="22" t="s">
        <v>92</v>
      </c>
      <c r="B81" s="26" t="s">
        <v>50</v>
      </c>
      <c r="C81" s="23">
        <v>27841.59</v>
      </c>
      <c r="D81" s="24">
        <v>5714.78</v>
      </c>
      <c r="E81" s="13">
        <f t="shared" si="1"/>
        <v>20.53</v>
      </c>
    </row>
    <row r="82" spans="1:5" ht="16.850000000000001" customHeight="1" x14ac:dyDescent="0.3">
      <c r="A82" s="22" t="s">
        <v>123</v>
      </c>
      <c r="B82" s="27" t="s">
        <v>122</v>
      </c>
      <c r="C82" s="23">
        <v>0</v>
      </c>
      <c r="D82" s="24">
        <v>0</v>
      </c>
      <c r="E82" s="13">
        <v>0</v>
      </c>
    </row>
    <row r="83" spans="1:5" x14ac:dyDescent="0.3">
      <c r="A83" s="22" t="s">
        <v>93</v>
      </c>
      <c r="B83" s="12" t="s">
        <v>51</v>
      </c>
      <c r="C83" s="23">
        <v>950</v>
      </c>
      <c r="D83" s="24">
        <v>0</v>
      </c>
      <c r="E83" s="13">
        <f t="shared" si="1"/>
        <v>0</v>
      </c>
    </row>
    <row r="84" spans="1:5" x14ac:dyDescent="0.3">
      <c r="A84" s="22" t="s">
        <v>94</v>
      </c>
      <c r="B84" s="12" t="s">
        <v>52</v>
      </c>
      <c r="C84" s="23">
        <v>154984.84</v>
      </c>
      <c r="D84" s="24">
        <v>19214.29</v>
      </c>
      <c r="E84" s="13">
        <f t="shared" si="1"/>
        <v>12.4</v>
      </c>
    </row>
    <row r="85" spans="1:5" ht="28.8" x14ac:dyDescent="0.3">
      <c r="A85" s="18" t="s">
        <v>95</v>
      </c>
      <c r="B85" s="10" t="s">
        <v>53</v>
      </c>
      <c r="C85" s="20">
        <f>C86+C88+C87</f>
        <v>29213.200000000001</v>
      </c>
      <c r="D85" s="20">
        <f>D86+D88+D87</f>
        <v>4936.53</v>
      </c>
      <c r="E85" s="11">
        <f t="shared" si="1"/>
        <v>16.899999999999999</v>
      </c>
    </row>
    <row r="86" spans="1:5" ht="43.2" x14ac:dyDescent="0.3">
      <c r="A86" s="22" t="s">
        <v>96</v>
      </c>
      <c r="B86" s="12" t="s">
        <v>54</v>
      </c>
      <c r="C86" s="23">
        <v>778.6</v>
      </c>
      <c r="D86" s="24">
        <v>87.09</v>
      </c>
      <c r="E86" s="13">
        <f t="shared" si="1"/>
        <v>11.19</v>
      </c>
    </row>
    <row r="87" spans="1:5" ht="43.2" x14ac:dyDescent="0.3">
      <c r="A87" s="22" t="s">
        <v>151</v>
      </c>
      <c r="B87" s="12" t="s">
        <v>152</v>
      </c>
      <c r="C87" s="23">
        <v>27966</v>
      </c>
      <c r="D87" s="24">
        <v>4849.4399999999996</v>
      </c>
      <c r="E87" s="13">
        <f t="shared" si="1"/>
        <v>17.34</v>
      </c>
    </row>
    <row r="88" spans="1:5" ht="28.8" x14ac:dyDescent="0.3">
      <c r="A88" s="22" t="s">
        <v>135</v>
      </c>
      <c r="B88" s="12" t="s">
        <v>136</v>
      </c>
      <c r="C88" s="23">
        <v>468.6</v>
      </c>
      <c r="D88" s="24">
        <v>0</v>
      </c>
      <c r="E88" s="13">
        <f t="shared" si="1"/>
        <v>0</v>
      </c>
    </row>
    <row r="89" spans="1:5" x14ac:dyDescent="0.3">
      <c r="A89" s="18" t="s">
        <v>97</v>
      </c>
      <c r="B89" s="10" t="s">
        <v>55</v>
      </c>
      <c r="C89" s="21">
        <f>SUM(C90:C93)</f>
        <v>416204.96</v>
      </c>
      <c r="D89" s="21">
        <f>SUM(D90:D93)</f>
        <v>99982.31</v>
      </c>
      <c r="E89" s="11">
        <f t="shared" si="1"/>
        <v>24.02</v>
      </c>
    </row>
    <row r="90" spans="1:5" x14ac:dyDescent="0.3">
      <c r="A90" s="22" t="s">
        <v>98</v>
      </c>
      <c r="B90" s="12" t="s">
        <v>56</v>
      </c>
      <c r="C90" s="23">
        <v>13866</v>
      </c>
      <c r="D90" s="24">
        <v>3061.31</v>
      </c>
      <c r="E90" s="13">
        <f t="shared" si="1"/>
        <v>22.08</v>
      </c>
    </row>
    <row r="91" spans="1:5" x14ac:dyDescent="0.3">
      <c r="A91" s="22" t="s">
        <v>99</v>
      </c>
      <c r="B91" s="12" t="s">
        <v>57</v>
      </c>
      <c r="C91" s="23">
        <v>103657.5</v>
      </c>
      <c r="D91" s="24">
        <v>13623.72</v>
      </c>
      <c r="E91" s="13">
        <f t="shared" si="1"/>
        <v>13.14</v>
      </c>
    </row>
    <row r="92" spans="1:5" x14ac:dyDescent="0.3">
      <c r="A92" s="22" t="s">
        <v>100</v>
      </c>
      <c r="B92" s="12" t="s">
        <v>58</v>
      </c>
      <c r="C92" s="23">
        <v>276530.63</v>
      </c>
      <c r="D92" s="24">
        <v>80337.09</v>
      </c>
      <c r="E92" s="13">
        <f t="shared" si="1"/>
        <v>29.05</v>
      </c>
    </row>
    <row r="93" spans="1:5" x14ac:dyDescent="0.3">
      <c r="A93" s="22" t="s">
        <v>101</v>
      </c>
      <c r="B93" s="12" t="s">
        <v>59</v>
      </c>
      <c r="C93" s="23">
        <v>22150.83</v>
      </c>
      <c r="D93" s="24">
        <v>2960.19</v>
      </c>
      <c r="E93" s="13">
        <f t="shared" si="1"/>
        <v>13.36</v>
      </c>
    </row>
    <row r="94" spans="1:5" x14ac:dyDescent="0.3">
      <c r="A94" s="18" t="s">
        <v>102</v>
      </c>
      <c r="B94" s="10" t="s">
        <v>60</v>
      </c>
      <c r="C94" s="21">
        <f>SUM(C95:C98)</f>
        <v>297429.73</v>
      </c>
      <c r="D94" s="21">
        <f>SUM(D95:D98)</f>
        <v>58893.090000000004</v>
      </c>
      <c r="E94" s="11">
        <f t="shared" si="1"/>
        <v>19.8</v>
      </c>
    </row>
    <row r="95" spans="1:5" x14ac:dyDescent="0.3">
      <c r="A95" s="22" t="s">
        <v>103</v>
      </c>
      <c r="B95" s="12" t="s">
        <v>61</v>
      </c>
      <c r="C95" s="23">
        <v>28106.9</v>
      </c>
      <c r="D95" s="24">
        <v>813.87</v>
      </c>
      <c r="E95" s="13">
        <f t="shared" si="1"/>
        <v>2.9</v>
      </c>
    </row>
    <row r="96" spans="1:5" x14ac:dyDescent="0.3">
      <c r="A96" s="22" t="s">
        <v>104</v>
      </c>
      <c r="B96" s="12" t="s">
        <v>62</v>
      </c>
      <c r="C96" s="23">
        <v>21227.57</v>
      </c>
      <c r="D96" s="24">
        <v>8787</v>
      </c>
      <c r="E96" s="13">
        <f t="shared" si="1"/>
        <v>41.39</v>
      </c>
    </row>
    <row r="97" spans="1:5" x14ac:dyDescent="0.3">
      <c r="A97" s="22" t="s">
        <v>105</v>
      </c>
      <c r="B97" s="12" t="s">
        <v>63</v>
      </c>
      <c r="C97" s="23">
        <v>179169.2</v>
      </c>
      <c r="D97" s="24">
        <v>35982.160000000003</v>
      </c>
      <c r="E97" s="13">
        <f t="shared" si="1"/>
        <v>20.079999999999998</v>
      </c>
    </row>
    <row r="98" spans="1:5" ht="28.8" x14ac:dyDescent="0.3">
      <c r="A98" s="22" t="s">
        <v>106</v>
      </c>
      <c r="B98" s="12" t="s">
        <v>64</v>
      </c>
      <c r="C98" s="23">
        <v>68926.06</v>
      </c>
      <c r="D98" s="24">
        <v>13310.06</v>
      </c>
      <c r="E98" s="13">
        <f t="shared" si="1"/>
        <v>19.309999999999999</v>
      </c>
    </row>
    <row r="99" spans="1:5" x14ac:dyDescent="0.3">
      <c r="A99" s="18" t="s">
        <v>107</v>
      </c>
      <c r="B99" s="10" t="s">
        <v>65</v>
      </c>
      <c r="C99" s="21">
        <f>C100+C101+C102</f>
        <v>17383.02</v>
      </c>
      <c r="D99" s="21">
        <f>D100+D101+D102</f>
        <v>2256.34</v>
      </c>
      <c r="E99" s="11">
        <f t="shared" si="1"/>
        <v>12.98</v>
      </c>
    </row>
    <row r="100" spans="1:5" x14ac:dyDescent="0.3">
      <c r="A100" s="22" t="s">
        <v>147</v>
      </c>
      <c r="B100" s="12" t="s">
        <v>148</v>
      </c>
      <c r="C100" s="25"/>
      <c r="D100" s="25"/>
      <c r="E100" s="13">
        <v>0</v>
      </c>
    </row>
    <row r="101" spans="1:5" ht="28.8" x14ac:dyDescent="0.3">
      <c r="A101" s="22" t="s">
        <v>108</v>
      </c>
      <c r="B101" s="12" t="s">
        <v>66</v>
      </c>
      <c r="C101" s="23">
        <v>13448.22</v>
      </c>
      <c r="D101" s="24">
        <v>1980.47</v>
      </c>
      <c r="E101" s="13">
        <f t="shared" si="1"/>
        <v>14.73</v>
      </c>
    </row>
    <row r="102" spans="1:5" ht="24.9" customHeight="1" x14ac:dyDescent="0.3">
      <c r="A102" s="22" t="s">
        <v>155</v>
      </c>
      <c r="B102" s="12" t="s">
        <v>156</v>
      </c>
      <c r="C102" s="23">
        <v>3934.8</v>
      </c>
      <c r="D102" s="24">
        <v>275.87</v>
      </c>
      <c r="E102" s="13">
        <f t="shared" si="1"/>
        <v>7.01</v>
      </c>
    </row>
    <row r="103" spans="1:5" x14ac:dyDescent="0.3">
      <c r="A103" s="18" t="s">
        <v>109</v>
      </c>
      <c r="B103" s="10" t="s">
        <v>67</v>
      </c>
      <c r="C103" s="21">
        <f>SUM(C104:C108)</f>
        <v>2049290.9000000001</v>
      </c>
      <c r="D103" s="21">
        <f>SUM(D104:D108)</f>
        <v>406154.43</v>
      </c>
      <c r="E103" s="11">
        <f t="shared" si="1"/>
        <v>19.82</v>
      </c>
    </row>
    <row r="104" spans="1:5" x14ac:dyDescent="0.3">
      <c r="A104" s="22" t="s">
        <v>110</v>
      </c>
      <c r="B104" s="12" t="s">
        <v>68</v>
      </c>
      <c r="C104" s="23">
        <v>756739.53</v>
      </c>
      <c r="D104" s="24">
        <v>144919.32999999999</v>
      </c>
      <c r="E104" s="13">
        <f t="shared" si="1"/>
        <v>19.149999999999999</v>
      </c>
    </row>
    <row r="105" spans="1:5" x14ac:dyDescent="0.3">
      <c r="A105" s="22" t="s">
        <v>111</v>
      </c>
      <c r="B105" s="12" t="s">
        <v>69</v>
      </c>
      <c r="C105" s="23">
        <v>871116.79</v>
      </c>
      <c r="D105" s="24">
        <v>178317.48</v>
      </c>
      <c r="E105" s="13">
        <f t="shared" si="1"/>
        <v>20.47</v>
      </c>
    </row>
    <row r="106" spans="1:5" x14ac:dyDescent="0.3">
      <c r="A106" s="22" t="s">
        <v>124</v>
      </c>
      <c r="B106" s="28" t="s">
        <v>125</v>
      </c>
      <c r="C106" s="23">
        <v>251805.1</v>
      </c>
      <c r="D106" s="24">
        <v>53342.93</v>
      </c>
      <c r="E106" s="13">
        <f t="shared" si="1"/>
        <v>21.18</v>
      </c>
    </row>
    <row r="107" spans="1:5" x14ac:dyDescent="0.3">
      <c r="A107" s="22" t="s">
        <v>112</v>
      </c>
      <c r="B107" s="12" t="s">
        <v>70</v>
      </c>
      <c r="C107" s="23">
        <v>28857.21</v>
      </c>
      <c r="D107" s="24">
        <v>5718.49</v>
      </c>
      <c r="E107" s="13">
        <f t="shared" si="1"/>
        <v>19.82</v>
      </c>
    </row>
    <row r="108" spans="1:5" x14ac:dyDescent="0.3">
      <c r="A108" s="22" t="s">
        <v>113</v>
      </c>
      <c r="B108" s="12" t="s">
        <v>71</v>
      </c>
      <c r="C108" s="23">
        <v>140772.26999999999</v>
      </c>
      <c r="D108" s="24">
        <v>23856.2</v>
      </c>
      <c r="E108" s="13">
        <f t="shared" si="1"/>
        <v>16.95</v>
      </c>
    </row>
    <row r="109" spans="1:5" ht="28.8" x14ac:dyDescent="0.3">
      <c r="A109" s="18" t="s">
        <v>114</v>
      </c>
      <c r="B109" s="10" t="s">
        <v>72</v>
      </c>
      <c r="C109" s="21">
        <f>SUM(C110:C111)</f>
        <v>357002.94999999995</v>
      </c>
      <c r="D109" s="21">
        <f>SUM(D110:D111)</f>
        <v>84317.42</v>
      </c>
      <c r="E109" s="11">
        <f t="shared" si="1"/>
        <v>23.62</v>
      </c>
    </row>
    <row r="110" spans="1:5" x14ac:dyDescent="0.3">
      <c r="A110" s="22" t="s">
        <v>115</v>
      </c>
      <c r="B110" s="12" t="s">
        <v>73</v>
      </c>
      <c r="C110" s="23">
        <v>253302.77</v>
      </c>
      <c r="D110" s="24">
        <v>63137.51</v>
      </c>
      <c r="E110" s="13">
        <f t="shared" si="1"/>
        <v>24.93</v>
      </c>
    </row>
    <row r="111" spans="1:5" ht="24.9" customHeight="1" x14ac:dyDescent="0.3">
      <c r="A111" s="22" t="s">
        <v>116</v>
      </c>
      <c r="B111" s="12" t="s">
        <v>74</v>
      </c>
      <c r="C111" s="23">
        <v>103700.18</v>
      </c>
      <c r="D111" s="24">
        <v>21179.91</v>
      </c>
      <c r="E111" s="13">
        <f t="shared" si="1"/>
        <v>20.420000000000002</v>
      </c>
    </row>
    <row r="112" spans="1:5" x14ac:dyDescent="0.3">
      <c r="A112" s="15">
        <v>1000</v>
      </c>
      <c r="B112" s="10" t="s">
        <v>75</v>
      </c>
      <c r="C112" s="21">
        <f>SUM(C113:C117)</f>
        <v>96849.62</v>
      </c>
      <c r="D112" s="21">
        <f>SUM(D113:D117)</f>
        <v>34245.990000000005</v>
      </c>
      <c r="E112" s="11">
        <f t="shared" si="1"/>
        <v>35.36</v>
      </c>
    </row>
    <row r="113" spans="1:5" x14ac:dyDescent="0.3">
      <c r="A113" s="6">
        <v>1001</v>
      </c>
      <c r="B113" s="12" t="s">
        <v>76</v>
      </c>
      <c r="C113" s="23">
        <v>12600</v>
      </c>
      <c r="D113" s="24">
        <v>3104.78</v>
      </c>
      <c r="E113" s="13">
        <f t="shared" si="1"/>
        <v>24.64</v>
      </c>
    </row>
    <row r="114" spans="1:5" x14ac:dyDescent="0.3">
      <c r="A114" s="6">
        <v>1002</v>
      </c>
      <c r="B114" s="12" t="s">
        <v>77</v>
      </c>
      <c r="C114" s="23">
        <v>0</v>
      </c>
      <c r="D114" s="24">
        <v>0</v>
      </c>
      <c r="E114" s="13">
        <v>0</v>
      </c>
    </row>
    <row r="115" spans="1:5" x14ac:dyDescent="0.3">
      <c r="A115" s="6">
        <v>1003</v>
      </c>
      <c r="B115" s="12" t="s">
        <v>78</v>
      </c>
      <c r="C115" s="23">
        <v>78772.72</v>
      </c>
      <c r="D115" s="24">
        <v>30040.09</v>
      </c>
      <c r="E115" s="13">
        <f t="shared" si="1"/>
        <v>38.14</v>
      </c>
    </row>
    <row r="116" spans="1:5" x14ac:dyDescent="0.3">
      <c r="A116" s="6">
        <v>1004</v>
      </c>
      <c r="B116" s="12" t="s">
        <v>79</v>
      </c>
      <c r="C116" s="23">
        <v>3923</v>
      </c>
      <c r="D116" s="24">
        <v>813.21</v>
      </c>
      <c r="E116" s="13">
        <f t="shared" si="1"/>
        <v>20.73</v>
      </c>
    </row>
    <row r="117" spans="1:5" x14ac:dyDescent="0.3">
      <c r="A117" s="6">
        <v>1006</v>
      </c>
      <c r="B117" s="12" t="s">
        <v>80</v>
      </c>
      <c r="C117" s="23">
        <v>1553.9</v>
      </c>
      <c r="D117" s="24">
        <v>287.91000000000003</v>
      </c>
      <c r="E117" s="13">
        <f t="shared" si="1"/>
        <v>18.53</v>
      </c>
    </row>
    <row r="118" spans="1:5" x14ac:dyDescent="0.3">
      <c r="A118" s="6">
        <v>1100</v>
      </c>
      <c r="B118" s="10" t="s">
        <v>81</v>
      </c>
      <c r="C118" s="21">
        <f>SUM(C119:C122)</f>
        <v>529192.57999999996</v>
      </c>
      <c r="D118" s="21">
        <f>SUM(D119:D122)</f>
        <v>83808.11</v>
      </c>
      <c r="E118" s="11">
        <f t="shared" si="1"/>
        <v>15.84</v>
      </c>
    </row>
    <row r="119" spans="1:5" x14ac:dyDescent="0.3">
      <c r="A119" s="6">
        <v>1101</v>
      </c>
      <c r="B119" s="12" t="s">
        <v>82</v>
      </c>
      <c r="C119" s="23">
        <v>335357.03999999998</v>
      </c>
      <c r="D119" s="24">
        <v>40969.83</v>
      </c>
      <c r="E119" s="13">
        <f t="shared" si="1"/>
        <v>12.22</v>
      </c>
    </row>
    <row r="120" spans="1:5" x14ac:dyDescent="0.3">
      <c r="A120" s="6">
        <v>1102</v>
      </c>
      <c r="B120" s="12" t="s">
        <v>83</v>
      </c>
      <c r="C120" s="23">
        <v>80735.5</v>
      </c>
      <c r="D120" s="24">
        <v>15732.11</v>
      </c>
      <c r="E120" s="13">
        <f t="shared" si="1"/>
        <v>19.489999999999998</v>
      </c>
    </row>
    <row r="121" spans="1:5" x14ac:dyDescent="0.3">
      <c r="A121" s="6">
        <v>1103</v>
      </c>
      <c r="B121" s="12" t="s">
        <v>157</v>
      </c>
      <c r="C121" s="23">
        <v>102984.44</v>
      </c>
      <c r="D121" s="24">
        <v>24819.17</v>
      </c>
      <c r="E121" s="13">
        <f t="shared" si="1"/>
        <v>24.1</v>
      </c>
    </row>
    <row r="122" spans="1:5" ht="28.8" x14ac:dyDescent="0.3">
      <c r="A122" s="6">
        <v>1105</v>
      </c>
      <c r="B122" s="12" t="s">
        <v>84</v>
      </c>
      <c r="C122" s="23">
        <v>10115.6</v>
      </c>
      <c r="D122" s="24">
        <v>2287</v>
      </c>
      <c r="E122" s="13">
        <f t="shared" si="1"/>
        <v>22.61</v>
      </c>
    </row>
    <row r="123" spans="1:5" ht="28.8" x14ac:dyDescent="0.3">
      <c r="A123" s="6">
        <v>1300</v>
      </c>
      <c r="B123" s="10" t="s">
        <v>85</v>
      </c>
      <c r="C123" s="21">
        <f>SUM(C124)</f>
        <v>3</v>
      </c>
      <c r="D123" s="21">
        <f>SUM(D124)</f>
        <v>0</v>
      </c>
      <c r="E123" s="11">
        <v>0</v>
      </c>
    </row>
    <row r="124" spans="1:5" ht="28.8" x14ac:dyDescent="0.3">
      <c r="A124" s="6">
        <v>1301</v>
      </c>
      <c r="B124" s="12" t="s">
        <v>86</v>
      </c>
      <c r="C124" s="25">
        <v>3</v>
      </c>
      <c r="D124" s="25">
        <v>0</v>
      </c>
      <c r="E124" s="13">
        <v>0</v>
      </c>
    </row>
    <row r="125" spans="1:5" x14ac:dyDescent="0.3">
      <c r="A125" s="6"/>
      <c r="B125" s="10" t="s">
        <v>87</v>
      </c>
      <c r="C125" s="29">
        <f>C76+C85+C89+C94+C99+C103+C109+C112+C118+C123</f>
        <v>4097089.8500000006</v>
      </c>
      <c r="D125" s="29">
        <f>D76+D85+D89+D94+D99+D103+D109+D112+D118+D123</f>
        <v>822551.11</v>
      </c>
      <c r="E125" s="11">
        <f t="shared" si="1"/>
        <v>20.079999999999998</v>
      </c>
    </row>
    <row r="126" spans="1:5" x14ac:dyDescent="0.3">
      <c r="A126" s="6"/>
      <c r="B126" s="10" t="s">
        <v>88</v>
      </c>
      <c r="C126" s="11">
        <f>C74-C125</f>
        <v>-329337.63000000035</v>
      </c>
      <c r="D126" s="11">
        <f>D74-D125</f>
        <v>-95880.822999999975</v>
      </c>
      <c r="E126" s="11" t="s">
        <v>126</v>
      </c>
    </row>
    <row r="127" spans="1:5" x14ac:dyDescent="0.3">
      <c r="A127" s="30"/>
      <c r="B127" s="30"/>
      <c r="C127" s="30"/>
      <c r="D127" s="30"/>
      <c r="E127" s="30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  <rowBreaks count="3" manualBreakCount="3">
    <brk id="43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2025-04-07T08:33:27Z</cp:lastPrinted>
  <dcterms:created xsi:type="dcterms:W3CDTF">2016-12-06T08:29:05Z</dcterms:created>
  <dcterms:modified xsi:type="dcterms:W3CDTF">2025-04-14T02:41:38Z</dcterms:modified>
</cp:coreProperties>
</file>