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05.16" sheetId="1" r:id="rId1"/>
  </sheets>
  <definedNames>
    <definedName name="_xlnm.Print_Titles" localSheetId="0">'исполнение бюджета на 01.05.16'!$6:$7</definedName>
  </definedNames>
  <calcPr fullCalcOnLoad="1"/>
</workbook>
</file>

<file path=xl/sharedStrings.xml><?xml version="1.0" encoding="utf-8"?>
<sst xmlns="http://schemas.openxmlformats.org/spreadsheetml/2006/main" count="107" uniqueCount="88">
  <si>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</si>
  <si>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</si>
  <si>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</si>
  <si>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</si>
  <si>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</si>
  <si>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</si>
  <si>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</si>
  <si>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</si>
  <si>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</si>
  <si>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</si>
  <si>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</si>
  <si>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</si>
  <si>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</si>
  <si>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</si>
  <si>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</si>
  <si>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</si>
  <si>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</si>
  <si>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</si>
  <si>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</si>
  <si>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</si>
  <si>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</si>
  <si>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</si>
  <si>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</si>
  <si>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</si>
  <si>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</si>
  <si>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</si>
  <si>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</si>
  <si>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</si>
  <si>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</si>
  <si>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</si>
  <si>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</si>
  <si>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</si>
  <si>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</si>
  <si>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</si>
  <si>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</si>
  <si>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</si>
  <si>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</si>
  <si>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</si>
  <si>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</si>
  <si>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</si>
  <si>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</si>
  <si>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</si>
  <si>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</si>
  <si>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</si>
  <si>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</si>
  <si>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</si>
  <si>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</si>
  <si>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</si>
  <si>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</si>
  <si>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</si>
  <si>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</si>
  <si>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</si>
  <si>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</si>
  <si>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</si>
  <si>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</si>
  <si>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</si>
  <si>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</si>
  <si>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</si>
  <si>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</si>
  <si>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</si>
  <si>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</si>
  <si>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</si>
  <si>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</si>
  <si>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</si>
  <si>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</si>
  <si>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</si>
  <si>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</si>
  <si>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</si>
  <si>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</si>
  <si>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</si>
  <si>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</si>
  <si>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</si>
  <si>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</si>
  <si>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</si>
  <si>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</si>
  <si>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</si>
  <si>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</si>
  <si>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</si>
  <si>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</si>
  <si>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</si>
  <si>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</si>
  <si>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</si>
  <si>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</si>
  <si>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</si>
  <si>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</si>
  <si>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Исполнено на 01.05.2016 года</t>
  </si>
  <si>
    <t>План с учетом изменений на 01.05.2016 года</t>
  </si>
  <si>
    <t>по состоянию на 01 мая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</si>
</sst>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10" fontId="43" fillId="34" borderId="10" xfId="0" applyNumberFormat="1" applyFont="1" applyFill="1" applyBorder="1" applyAlignment="1">
      <alignment horizontal="right" vertical="top" shrinkToFit="1"/>
    </xf>
    <xf numFmtId="0" fontId="41" fillId="33" borderId="0" xfId="0" applyFont="1" applyFill="1" applyAlignment="1">
      <alignment horizontal="left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1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4" fontId="43" fillId="33" borderId="11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4" fontId="43" fillId="34" borderId="0" xfId="0" applyNumberFormat="1" applyFont="1" applyFill="1" applyBorder="1" applyAlignment="1">
      <alignment horizontal="right" vertical="top" shrinkToFit="1"/>
    </xf>
    <xf numFmtId="10" fontId="43" fillId="34" borderId="0" xfId="0" applyNumberFormat="1" applyFont="1" applyFill="1" applyBorder="1" applyAlignment="1">
      <alignment horizontal="right" vertical="top" shrinkToFi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2" fontId="41" fillId="33" borderId="11" xfId="0" applyNumberFormat="1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center" shrinkToFit="1"/>
    </xf>
    <xf numFmtId="4" fontId="43" fillId="35" borderId="10" xfId="0" applyNumberFormat="1" applyFont="1" applyFill="1" applyBorder="1" applyAlignment="1">
      <alignment horizontal="right" vertical="center" shrinkToFit="1"/>
    </xf>
    <xf numFmtId="4" fontId="41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41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89"/>
  <sheetViews>
    <sheetView showGridLines="0" tabSelected="1" zoomScalePageLayoutView="0" workbookViewId="0" topLeftCell="A77">
      <selection activeCell="T90" sqref="T90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7"/>
      <c r="B1" s="47"/>
      <c r="C1" s="47"/>
      <c r="D1" s="47"/>
      <c r="E1" s="47"/>
      <c r="F1" s="4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10"/>
      <c r="W2" s="1"/>
      <c r="X2" s="1"/>
    </row>
    <row r="3" spans="1:24" ht="18" customHeight="1">
      <c r="A3" s="46" t="s">
        <v>87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2"/>
      <c r="X3" s="3"/>
    </row>
    <row r="4" spans="1:24" ht="15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3"/>
      <c r="X4" s="3"/>
    </row>
    <row r="5" spans="1:24" ht="1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4" ht="14.25" customHeight="1">
      <c r="A6" s="43" t="s">
        <v>1</v>
      </c>
      <c r="B6" s="43" t="s">
        <v>2</v>
      </c>
      <c r="C6" s="43" t="s">
        <v>2</v>
      </c>
      <c r="D6" s="43" t="s">
        <v>2</v>
      </c>
      <c r="E6" s="43" t="s">
        <v>2</v>
      </c>
      <c r="F6" s="43" t="s">
        <v>86</v>
      </c>
      <c r="G6" s="43" t="s">
        <v>2</v>
      </c>
      <c r="H6" s="43" t="s">
        <v>2</v>
      </c>
      <c r="I6" s="43" t="s">
        <v>2</v>
      </c>
      <c r="J6" s="43" t="s">
        <v>2</v>
      </c>
      <c r="K6" s="43" t="s">
        <v>2</v>
      </c>
      <c r="L6" s="43" t="s">
        <v>2</v>
      </c>
      <c r="M6" s="43" t="s">
        <v>2</v>
      </c>
      <c r="N6" s="43" t="s">
        <v>2</v>
      </c>
      <c r="O6" s="43" t="s">
        <v>2</v>
      </c>
      <c r="P6" s="43" t="s">
        <v>2</v>
      </c>
      <c r="Q6" s="43" t="s">
        <v>2</v>
      </c>
      <c r="R6" s="43" t="s">
        <v>2</v>
      </c>
      <c r="S6" s="43" t="s">
        <v>2</v>
      </c>
      <c r="T6" s="43" t="s">
        <v>85</v>
      </c>
      <c r="U6" s="43" t="s">
        <v>12</v>
      </c>
      <c r="V6" s="43" t="s">
        <v>2</v>
      </c>
      <c r="W6" s="43" t="s">
        <v>2</v>
      </c>
      <c r="X6" s="43" t="s">
        <v>2</v>
      </c>
    </row>
    <row r="7" spans="1:24" ht="30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 ht="15.75">
      <c r="A8" s="18" t="s">
        <v>30</v>
      </c>
      <c r="B8" s="9"/>
      <c r="C8" s="9"/>
      <c r="D8" s="9"/>
      <c r="E8" s="9"/>
      <c r="F8" s="38">
        <f>F9+F26</f>
        <v>2240182956.54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625480711.19</v>
      </c>
      <c r="U8" s="41">
        <f>ROUND(T8/F8*100,2)</f>
        <v>27.92</v>
      </c>
      <c r="V8" s="9"/>
      <c r="W8" s="9"/>
      <c r="X8" s="9"/>
    </row>
    <row r="9" spans="1:24" ht="15">
      <c r="A9" s="17" t="s">
        <v>32</v>
      </c>
      <c r="B9" s="9"/>
      <c r="C9" s="9"/>
      <c r="D9" s="9"/>
      <c r="E9" s="9"/>
      <c r="F9" s="40">
        <f>F10+F13+F14+F15+F18+F20+F21+F22+F23+F24+F25+F19</f>
        <v>526634146.64</v>
      </c>
      <c r="G9" s="39">
        <f aca="true" t="shared" si="0" ref="G9:T9">G10+G13+G14+G15+G18+G20+G21+G22+G23+G24+G25+G19</f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  <c r="M9" s="39">
        <f t="shared" si="0"/>
        <v>0</v>
      </c>
      <c r="N9" s="39">
        <f t="shared" si="0"/>
        <v>0</v>
      </c>
      <c r="O9" s="39">
        <f t="shared" si="0"/>
        <v>0</v>
      </c>
      <c r="P9" s="39">
        <f t="shared" si="0"/>
        <v>0</v>
      </c>
      <c r="Q9" s="39">
        <f t="shared" si="0"/>
        <v>0</v>
      </c>
      <c r="R9" s="39">
        <f t="shared" si="0"/>
        <v>0</v>
      </c>
      <c r="S9" s="39">
        <f t="shared" si="0"/>
        <v>0</v>
      </c>
      <c r="T9" s="40">
        <f t="shared" si="0"/>
        <v>162904737.83</v>
      </c>
      <c r="U9" s="42">
        <f>ROUND(T9/F9*100,2)</f>
        <v>30.93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40">
        <f>F11+F12</f>
        <v>351910900</v>
      </c>
      <c r="G10" s="39">
        <f aca="true" t="shared" si="1" ref="G10:T10">G11+G12</f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39">
        <f t="shared" si="1"/>
        <v>0</v>
      </c>
      <c r="M10" s="39">
        <f t="shared" si="1"/>
        <v>0</v>
      </c>
      <c r="N10" s="39">
        <f t="shared" si="1"/>
        <v>0</v>
      </c>
      <c r="O10" s="39">
        <f t="shared" si="1"/>
        <v>0</v>
      </c>
      <c r="P10" s="39">
        <f t="shared" si="1"/>
        <v>0</v>
      </c>
      <c r="Q10" s="39">
        <f t="shared" si="1"/>
        <v>0</v>
      </c>
      <c r="R10" s="39">
        <f t="shared" si="1"/>
        <v>0</v>
      </c>
      <c r="S10" s="39">
        <f t="shared" si="1"/>
        <v>0</v>
      </c>
      <c r="T10" s="40">
        <f t="shared" si="1"/>
        <v>110115178.09</v>
      </c>
      <c r="U10" s="42">
        <f>ROUND(T10/F10*100,2)</f>
        <v>31.29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40">
        <v>49079400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21614310.56</v>
      </c>
      <c r="U11" s="42">
        <f aca="true" t="shared" si="2" ref="U11:U27">ROUND(T11/F11*100,2)</f>
        <v>44.04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40">
        <v>302831500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88500867.53</v>
      </c>
      <c r="U12" s="42">
        <f t="shared" si="2"/>
        <v>29.22</v>
      </c>
      <c r="V12" s="9"/>
      <c r="W12" s="9"/>
      <c r="X12" s="9"/>
    </row>
    <row r="13" spans="1:24" ht="38.25">
      <c r="A13" s="15" t="s">
        <v>33</v>
      </c>
      <c r="B13" s="9"/>
      <c r="C13" s="9"/>
      <c r="D13" s="9"/>
      <c r="E13" s="9"/>
      <c r="F13" s="40">
        <v>23050000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6619323.17</v>
      </c>
      <c r="U13" s="42">
        <f t="shared" si="2"/>
        <v>28.72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40">
        <v>28835100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13031816.63</v>
      </c>
      <c r="U14" s="42">
        <f t="shared" si="2"/>
        <v>45.19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40">
        <f>F16+F17</f>
        <v>37892600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5592435.6</v>
      </c>
      <c r="U15" s="42">
        <f t="shared" si="2"/>
        <v>14.76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40">
        <v>10377800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363312.5</v>
      </c>
      <c r="U16" s="42">
        <f t="shared" si="2"/>
        <v>3.5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40">
        <v>27514800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5229123.1</v>
      </c>
      <c r="U17" s="42">
        <f t="shared" si="2"/>
        <v>19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40">
        <v>10047000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2995819.52</v>
      </c>
      <c r="U18" s="42">
        <f t="shared" si="2"/>
        <v>29.82</v>
      </c>
      <c r="V18" s="9"/>
      <c r="W18" s="9"/>
      <c r="X18" s="9"/>
    </row>
    <row r="19" spans="1:24" ht="46.5" customHeight="1">
      <c r="A19" s="15" t="s">
        <v>78</v>
      </c>
      <c r="B19" s="37"/>
      <c r="C19" s="37"/>
      <c r="D19" s="37"/>
      <c r="E19" s="37"/>
      <c r="F19" s="40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2">
        <v>0</v>
      </c>
      <c r="V19" s="37"/>
      <c r="W19" s="37"/>
      <c r="X19" s="37"/>
    </row>
    <row r="20" spans="1:24" ht="38.25">
      <c r="A20" s="15" t="s">
        <v>21</v>
      </c>
      <c r="B20" s="9"/>
      <c r="C20" s="9"/>
      <c r="D20" s="9"/>
      <c r="E20" s="9"/>
      <c r="F20" s="40">
        <v>45870700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9945523.44</v>
      </c>
      <c r="U20" s="42">
        <f t="shared" si="2"/>
        <v>21.68</v>
      </c>
      <c r="V20" s="9"/>
      <c r="W20" s="9"/>
      <c r="X20" s="9"/>
    </row>
    <row r="21" spans="1:24" ht="25.5">
      <c r="A21" s="15" t="s">
        <v>22</v>
      </c>
      <c r="B21" s="9"/>
      <c r="C21" s="9"/>
      <c r="D21" s="9"/>
      <c r="E21" s="9"/>
      <c r="F21" s="40">
        <v>2843700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6154602.13</v>
      </c>
      <c r="U21" s="42">
        <f t="shared" si="2"/>
        <v>216.43</v>
      </c>
      <c r="V21" s="9"/>
      <c r="W21" s="9"/>
      <c r="X21" s="9"/>
    </row>
    <row r="22" spans="1:24" ht="25.5">
      <c r="A22" s="15" t="s">
        <v>79</v>
      </c>
      <c r="B22" s="9"/>
      <c r="C22" s="9"/>
      <c r="D22" s="9"/>
      <c r="E22" s="9"/>
      <c r="F22" s="40">
        <v>515000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211737</v>
      </c>
      <c r="U22" s="42">
        <f t="shared" si="2"/>
        <v>41.11</v>
      </c>
      <c r="V22" s="9"/>
      <c r="W22" s="9"/>
      <c r="X22" s="9"/>
    </row>
    <row r="23" spans="1:24" ht="25.5">
      <c r="A23" s="15" t="s">
        <v>23</v>
      </c>
      <c r="B23" s="9"/>
      <c r="C23" s="9"/>
      <c r="D23" s="9"/>
      <c r="E23" s="9"/>
      <c r="F23" s="40">
        <v>21500000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6692119.69</v>
      </c>
      <c r="U23" s="42">
        <f t="shared" si="2"/>
        <v>31.13</v>
      </c>
      <c r="V23" s="9"/>
      <c r="W23" s="9"/>
      <c r="X23" s="9"/>
    </row>
    <row r="24" spans="1:24" ht="15">
      <c r="A24" s="15" t="s">
        <v>24</v>
      </c>
      <c r="B24" s="9"/>
      <c r="C24" s="9"/>
      <c r="D24" s="9"/>
      <c r="E24" s="9"/>
      <c r="F24" s="40">
        <v>4143400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1452091.26</v>
      </c>
      <c r="U24" s="42">
        <f t="shared" si="2"/>
        <v>35.05</v>
      </c>
      <c r="V24" s="9"/>
      <c r="W24" s="9"/>
      <c r="X24" s="9"/>
    </row>
    <row r="25" spans="1:24" ht="15">
      <c r="A25" s="15" t="s">
        <v>25</v>
      </c>
      <c r="B25" s="9"/>
      <c r="C25" s="9"/>
      <c r="D25" s="9"/>
      <c r="E25" s="9"/>
      <c r="F25" s="40">
        <v>25746.64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94091.3</v>
      </c>
      <c r="U25" s="42">
        <v>0</v>
      </c>
      <c r="V25" s="9"/>
      <c r="W25" s="9"/>
      <c r="X25" s="9"/>
    </row>
    <row r="26" spans="1:24" ht="15">
      <c r="A26" s="17" t="s">
        <v>26</v>
      </c>
      <c r="B26" s="9"/>
      <c r="C26" s="9"/>
      <c r="D26" s="9"/>
      <c r="E26" s="9"/>
      <c r="F26" s="40">
        <v>1713548809.9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>
        <v>462575973.36</v>
      </c>
      <c r="U26" s="42">
        <f t="shared" si="2"/>
        <v>27</v>
      </c>
      <c r="V26" s="9"/>
      <c r="W26" s="9"/>
      <c r="X26" s="9"/>
    </row>
    <row r="27" spans="1:24" ht="38.25">
      <c r="A27" s="15" t="s">
        <v>27</v>
      </c>
      <c r="B27" s="9"/>
      <c r="C27" s="9"/>
      <c r="D27" s="9"/>
      <c r="E27" s="9"/>
      <c r="F27" s="40">
        <v>1699931970.76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450243134.22</v>
      </c>
      <c r="U27" s="42">
        <f t="shared" si="2"/>
        <v>26.49</v>
      </c>
      <c r="V27" s="9"/>
      <c r="W27" s="9"/>
      <c r="X27" s="9"/>
    </row>
    <row r="28" spans="1:24" ht="15">
      <c r="A28" s="15" t="s">
        <v>28</v>
      </c>
      <c r="B28" s="9"/>
      <c r="C28" s="9"/>
      <c r="D28" s="9"/>
      <c r="E28" s="9"/>
      <c r="F28" s="40">
        <v>14284000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13000000</v>
      </c>
      <c r="U28" s="42">
        <v>0</v>
      </c>
      <c r="V28" s="9"/>
      <c r="W28" s="9"/>
      <c r="X28" s="9"/>
    </row>
    <row r="29" spans="1:24" ht="48" customHeight="1">
      <c r="A29" s="15" t="s">
        <v>29</v>
      </c>
      <c r="B29" s="9"/>
      <c r="C29" s="9"/>
      <c r="D29" s="9"/>
      <c r="E29" s="9"/>
      <c r="F29" s="40">
        <v>-667160.86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-667160.86</v>
      </c>
      <c r="U29" s="42">
        <v>0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31</v>
      </c>
      <c r="B32" s="9"/>
      <c r="C32" s="9"/>
      <c r="D32" s="9"/>
      <c r="E32" s="9"/>
      <c r="F32" s="19">
        <f>SUM(F33,F42,F44,F49,F54,F56,F61,F64,F70,F74,F76)</f>
        <v>2269606233.27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SUM(T33,T42,T44,T49,T54,T56,T61,T64,T70,T74,T76)</f>
        <v>602279962.5800002</v>
      </c>
      <c r="U32" s="30">
        <f aca="true" t="shared" si="4" ref="U32:U75">ROUND(T32/F32*100,2)</f>
        <v>26.54</v>
      </c>
      <c r="V32" s="9"/>
      <c r="W32" s="9"/>
      <c r="X32" s="9"/>
    </row>
    <row r="33" spans="1:24" ht="24" customHeight="1">
      <c r="A33" s="29" t="s">
        <v>77</v>
      </c>
      <c r="B33" s="5"/>
      <c r="C33" s="5"/>
      <c r="D33" s="5"/>
      <c r="E33" s="5"/>
      <c r="F33" s="32">
        <f>SUM(F34:F41)</f>
        <v>117138463.32</v>
      </c>
      <c r="G33" s="32">
        <f aca="true" t="shared" si="5" ref="G33:T33">SUM(G34:G41)</f>
        <v>0</v>
      </c>
      <c r="H33" s="32">
        <f t="shared" si="5"/>
        <v>0</v>
      </c>
      <c r="I33" s="32">
        <f t="shared" si="5"/>
        <v>0</v>
      </c>
      <c r="J33" s="32">
        <f t="shared" si="5"/>
        <v>0</v>
      </c>
      <c r="K33" s="32">
        <f t="shared" si="5"/>
        <v>0</v>
      </c>
      <c r="L33" s="32">
        <f t="shared" si="5"/>
        <v>0</v>
      </c>
      <c r="M33" s="32">
        <f t="shared" si="5"/>
        <v>0</v>
      </c>
      <c r="N33" s="32">
        <f t="shared" si="5"/>
        <v>0</v>
      </c>
      <c r="O33" s="32">
        <f t="shared" si="5"/>
        <v>0</v>
      </c>
      <c r="P33" s="32">
        <f t="shared" si="5"/>
        <v>0</v>
      </c>
      <c r="Q33" s="32">
        <f t="shared" si="5"/>
        <v>0</v>
      </c>
      <c r="R33" s="32">
        <f t="shared" si="5"/>
        <v>0</v>
      </c>
      <c r="S33" s="32">
        <f t="shared" si="5"/>
        <v>0</v>
      </c>
      <c r="T33" s="32">
        <f t="shared" si="5"/>
        <v>30605577.67</v>
      </c>
      <c r="U33" s="30">
        <f t="shared" si="4"/>
        <v>26.13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43</v>
      </c>
      <c r="B34" s="5"/>
      <c r="C34" s="5"/>
      <c r="D34" s="5"/>
      <c r="E34" s="5"/>
      <c r="F34" s="31">
        <v>1534300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>
        <v>497630.81</v>
      </c>
      <c r="U34" s="30">
        <f t="shared" si="4"/>
        <v>32.43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44</v>
      </c>
      <c r="B35" s="5"/>
      <c r="C35" s="5"/>
      <c r="D35" s="5"/>
      <c r="E35" s="5"/>
      <c r="F35" s="31">
        <v>6787100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1893938.17</v>
      </c>
      <c r="U35" s="30">
        <f t="shared" si="4"/>
        <v>27.9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45</v>
      </c>
      <c r="B36" s="5"/>
      <c r="C36" s="5"/>
      <c r="D36" s="5"/>
      <c r="E36" s="5"/>
      <c r="F36" s="31">
        <v>47773163.32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13948280.03</v>
      </c>
      <c r="U36" s="30">
        <f t="shared" si="4"/>
        <v>29.2</v>
      </c>
      <c r="V36" s="6">
        <v>0</v>
      </c>
      <c r="W36" s="7">
        <v>0</v>
      </c>
      <c r="X36" s="6">
        <v>0</v>
      </c>
    </row>
    <row r="37" spans="1:24" ht="21" customHeight="1" outlineLevel="1">
      <c r="A37" s="11" t="s">
        <v>84</v>
      </c>
      <c r="B37" s="5"/>
      <c r="C37" s="5"/>
      <c r="D37" s="5"/>
      <c r="E37" s="5"/>
      <c r="F37" s="31">
        <v>6200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0</v>
      </c>
      <c r="U37" s="30">
        <f t="shared" si="4"/>
        <v>0</v>
      </c>
      <c r="V37" s="6"/>
      <c r="W37" s="7"/>
      <c r="X37" s="6"/>
    </row>
    <row r="38" spans="1:24" ht="51" outlineLevel="1">
      <c r="A38" s="11" t="s">
        <v>46</v>
      </c>
      <c r="B38" s="5"/>
      <c r="C38" s="5"/>
      <c r="D38" s="5"/>
      <c r="E38" s="5"/>
      <c r="F38" s="31">
        <v>13108600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4289675.2</v>
      </c>
      <c r="U38" s="30">
        <f t="shared" si="4"/>
        <v>32.72</v>
      </c>
      <c r="V38" s="6">
        <v>0</v>
      </c>
      <c r="W38" s="7">
        <v>0</v>
      </c>
      <c r="X38" s="6">
        <v>0</v>
      </c>
    </row>
    <row r="39" spans="1:24" ht="25.5" hidden="1" outlineLevel="1">
      <c r="A39" s="11" t="s">
        <v>47</v>
      </c>
      <c r="B39" s="5"/>
      <c r="C39" s="5"/>
      <c r="D39" s="5"/>
      <c r="E39" s="5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0"/>
      <c r="V39" s="6">
        <v>0</v>
      </c>
      <c r="W39" s="7">
        <v>0</v>
      </c>
      <c r="X39" s="6">
        <v>0</v>
      </c>
    </row>
    <row r="40" spans="1:24" ht="21.75" customHeight="1" outlineLevel="1">
      <c r="A40" s="11" t="s">
        <v>48</v>
      </c>
      <c r="B40" s="5"/>
      <c r="C40" s="5"/>
      <c r="D40" s="5"/>
      <c r="E40" s="5"/>
      <c r="F40" s="31">
        <v>950000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0</v>
      </c>
      <c r="U40" s="30">
        <f t="shared" si="4"/>
        <v>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49</v>
      </c>
      <c r="B41" s="5"/>
      <c r="C41" s="5"/>
      <c r="D41" s="5"/>
      <c r="E41" s="5"/>
      <c r="F41" s="31">
        <v>46979100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9976053.46</v>
      </c>
      <c r="U41" s="30">
        <f t="shared" si="4"/>
        <v>21.24</v>
      </c>
      <c r="V41" s="6">
        <v>0</v>
      </c>
      <c r="W41" s="7">
        <v>0</v>
      </c>
      <c r="X41" s="6">
        <v>0</v>
      </c>
    </row>
    <row r="42" spans="1:24" ht="38.25">
      <c r="A42" s="29" t="s">
        <v>3</v>
      </c>
      <c r="B42" s="5"/>
      <c r="C42" s="5"/>
      <c r="D42" s="5"/>
      <c r="E42" s="5"/>
      <c r="F42" s="32">
        <f>F43</f>
        <v>10696400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f>T43</f>
        <v>3149323.26</v>
      </c>
      <c r="U42" s="30">
        <f t="shared" si="4"/>
        <v>29.44</v>
      </c>
      <c r="V42" s="6">
        <v>0</v>
      </c>
      <c r="W42" s="7">
        <v>0</v>
      </c>
      <c r="X42" s="6">
        <v>0</v>
      </c>
    </row>
    <row r="43" spans="1:24" ht="51" outlineLevel="1">
      <c r="A43" s="11" t="s">
        <v>50</v>
      </c>
      <c r="B43" s="5"/>
      <c r="C43" s="5"/>
      <c r="D43" s="5"/>
      <c r="E43" s="5"/>
      <c r="F43" s="31">
        <v>10696400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3149323.26</v>
      </c>
      <c r="U43" s="30">
        <f t="shared" si="4"/>
        <v>29.44</v>
      </c>
      <c r="V43" s="6">
        <v>0</v>
      </c>
      <c r="W43" s="7">
        <v>0</v>
      </c>
      <c r="X43" s="6">
        <v>0</v>
      </c>
    </row>
    <row r="44" spans="1:24" ht="15">
      <c r="A44" s="13" t="s">
        <v>4</v>
      </c>
      <c r="B44" s="5"/>
      <c r="C44" s="5"/>
      <c r="D44" s="5"/>
      <c r="E44" s="5"/>
      <c r="F44" s="32">
        <f>SUM(F45:F48)</f>
        <v>247225449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f>SUM(T45:T48)</f>
        <v>55374058.87</v>
      </c>
      <c r="U44" s="30">
        <f t="shared" si="4"/>
        <v>22.4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51</v>
      </c>
      <c r="B45" s="5"/>
      <c r="C45" s="5"/>
      <c r="D45" s="5"/>
      <c r="E45" s="5"/>
      <c r="F45" s="31">
        <v>6325900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1896176.39</v>
      </c>
      <c r="U45" s="30">
        <f t="shared" si="4"/>
        <v>29.97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52</v>
      </c>
      <c r="B46" s="5"/>
      <c r="C46" s="5"/>
      <c r="D46" s="5"/>
      <c r="E46" s="5"/>
      <c r="F46" s="31">
        <v>62945300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13077232.12</v>
      </c>
      <c r="U46" s="30">
        <f t="shared" si="4"/>
        <v>20.78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53</v>
      </c>
      <c r="B47" s="5"/>
      <c r="C47" s="5"/>
      <c r="D47" s="5"/>
      <c r="E47" s="5"/>
      <c r="F47" s="31">
        <v>170013663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38814782.22</v>
      </c>
      <c r="U47" s="30">
        <f t="shared" si="4"/>
        <v>22.83</v>
      </c>
      <c r="V47" s="6">
        <v>0</v>
      </c>
      <c r="W47" s="7">
        <v>0</v>
      </c>
      <c r="X47" s="6">
        <v>0</v>
      </c>
    </row>
    <row r="48" spans="1:24" ht="25.5" outlineLevel="1">
      <c r="A48" s="14" t="s">
        <v>54</v>
      </c>
      <c r="B48" s="5"/>
      <c r="C48" s="5"/>
      <c r="D48" s="5"/>
      <c r="E48" s="5"/>
      <c r="F48" s="31">
        <v>7940586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1585868.14</v>
      </c>
      <c r="U48" s="30">
        <f t="shared" si="4"/>
        <v>19.97</v>
      </c>
      <c r="V48" s="6">
        <v>0</v>
      </c>
      <c r="W48" s="7">
        <v>0</v>
      </c>
      <c r="X48" s="6">
        <v>0</v>
      </c>
    </row>
    <row r="49" spans="1:24" ht="25.5">
      <c r="A49" s="29" t="s">
        <v>76</v>
      </c>
      <c r="B49" s="5"/>
      <c r="C49" s="5"/>
      <c r="D49" s="5"/>
      <c r="E49" s="5"/>
      <c r="F49" s="32">
        <f>SUM(F50:F53)</f>
        <v>135682404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14445099.010000002</v>
      </c>
      <c r="U49" s="30">
        <f t="shared" si="4"/>
        <v>10.65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55</v>
      </c>
      <c r="B50" s="5"/>
      <c r="C50" s="5"/>
      <c r="D50" s="5"/>
      <c r="E50" s="5"/>
      <c r="F50" s="31">
        <v>17811800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1028838.7</v>
      </c>
      <c r="U50" s="30">
        <f t="shared" si="4"/>
        <v>5.78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56</v>
      </c>
      <c r="B51" s="5"/>
      <c r="C51" s="5"/>
      <c r="D51" s="5"/>
      <c r="E51" s="5"/>
      <c r="F51" s="31">
        <v>8940700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1138418.84</v>
      </c>
      <c r="U51" s="30">
        <f t="shared" si="4"/>
        <v>12.73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57</v>
      </c>
      <c r="B52" s="5"/>
      <c r="C52" s="5"/>
      <c r="D52" s="5"/>
      <c r="E52" s="5"/>
      <c r="F52" s="31">
        <v>76798904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2361222.16</v>
      </c>
      <c r="U52" s="30">
        <f t="shared" si="4"/>
        <v>3.07</v>
      </c>
      <c r="V52" s="6">
        <v>0</v>
      </c>
      <c r="W52" s="7">
        <v>0</v>
      </c>
      <c r="X52" s="6">
        <v>0</v>
      </c>
    </row>
    <row r="53" spans="1:24" ht="25.5" outlineLevel="1">
      <c r="A53" s="11" t="s">
        <v>58</v>
      </c>
      <c r="B53" s="5"/>
      <c r="C53" s="5"/>
      <c r="D53" s="5"/>
      <c r="E53" s="5"/>
      <c r="F53" s="31">
        <v>32131000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9916619.31</v>
      </c>
      <c r="U53" s="30">
        <f t="shared" si="4"/>
        <v>30.86</v>
      </c>
      <c r="V53" s="6">
        <v>0</v>
      </c>
      <c r="W53" s="7">
        <v>0</v>
      </c>
      <c r="X53" s="6">
        <v>0</v>
      </c>
    </row>
    <row r="54" spans="1:24" ht="15">
      <c r="A54" s="4" t="s">
        <v>5</v>
      </c>
      <c r="B54" s="5"/>
      <c r="C54" s="5"/>
      <c r="D54" s="5"/>
      <c r="E54" s="5"/>
      <c r="F54" s="32">
        <f>F55</f>
        <v>4153996</v>
      </c>
      <c r="G54" s="32">
        <f aca="true" t="shared" si="6" ref="G54:T54">G55</f>
        <v>0</v>
      </c>
      <c r="H54" s="32">
        <f t="shared" si="6"/>
        <v>0</v>
      </c>
      <c r="I54" s="32">
        <f t="shared" si="6"/>
        <v>0</v>
      </c>
      <c r="J54" s="32">
        <f t="shared" si="6"/>
        <v>0</v>
      </c>
      <c r="K54" s="32">
        <f t="shared" si="6"/>
        <v>0</v>
      </c>
      <c r="L54" s="32">
        <f t="shared" si="6"/>
        <v>0</v>
      </c>
      <c r="M54" s="32">
        <f t="shared" si="6"/>
        <v>0</v>
      </c>
      <c r="N54" s="32">
        <f t="shared" si="6"/>
        <v>0</v>
      </c>
      <c r="O54" s="32">
        <f t="shared" si="6"/>
        <v>0</v>
      </c>
      <c r="P54" s="32">
        <f t="shared" si="6"/>
        <v>0</v>
      </c>
      <c r="Q54" s="32">
        <f t="shared" si="6"/>
        <v>0</v>
      </c>
      <c r="R54" s="32">
        <f t="shared" si="6"/>
        <v>0</v>
      </c>
      <c r="S54" s="32">
        <f t="shared" si="6"/>
        <v>0</v>
      </c>
      <c r="T54" s="32">
        <f t="shared" si="6"/>
        <v>1173258.59</v>
      </c>
      <c r="U54" s="30">
        <f t="shared" si="4"/>
        <v>28.24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59</v>
      </c>
      <c r="B55" s="5"/>
      <c r="C55" s="5"/>
      <c r="D55" s="5"/>
      <c r="E55" s="5"/>
      <c r="F55" s="31">
        <v>4153996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1173258.59</v>
      </c>
      <c r="U55" s="30">
        <f t="shared" si="4"/>
        <v>28.24</v>
      </c>
      <c r="V55" s="6">
        <v>0</v>
      </c>
      <c r="W55" s="7">
        <v>0</v>
      </c>
      <c r="X55" s="6">
        <v>0</v>
      </c>
    </row>
    <row r="56" spans="1:24" ht="15">
      <c r="A56" s="4" t="s">
        <v>6</v>
      </c>
      <c r="B56" s="5"/>
      <c r="C56" s="5"/>
      <c r="D56" s="5"/>
      <c r="E56" s="5"/>
      <c r="F56" s="32">
        <f>SUM(F57:F60)</f>
        <v>1374537597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f>SUM(T57:T60)</f>
        <v>403523295.29</v>
      </c>
      <c r="U56" s="30">
        <f t="shared" si="4"/>
        <v>29.36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60</v>
      </c>
      <c r="B57" s="5"/>
      <c r="C57" s="5"/>
      <c r="D57" s="5"/>
      <c r="E57" s="5"/>
      <c r="F57" s="31">
        <v>567372400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160041250</v>
      </c>
      <c r="U57" s="30">
        <f t="shared" si="4"/>
        <v>28.21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61</v>
      </c>
      <c r="B58" s="5"/>
      <c r="C58" s="5"/>
      <c r="D58" s="5"/>
      <c r="E58" s="5"/>
      <c r="F58" s="31">
        <v>722013297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226466030.49</v>
      </c>
      <c r="U58" s="30">
        <f t="shared" si="4"/>
        <v>31.37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62</v>
      </c>
      <c r="B59" s="5"/>
      <c r="C59" s="5"/>
      <c r="D59" s="5"/>
      <c r="E59" s="5"/>
      <c r="F59" s="31">
        <v>32726100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4137940</v>
      </c>
      <c r="U59" s="30">
        <f t="shared" si="4"/>
        <v>12.64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63</v>
      </c>
      <c r="B60" s="5"/>
      <c r="C60" s="5"/>
      <c r="D60" s="5"/>
      <c r="E60" s="5"/>
      <c r="F60" s="31">
        <v>52425800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12878074.8</v>
      </c>
      <c r="U60" s="30">
        <f t="shared" si="4"/>
        <v>24.56</v>
      </c>
      <c r="V60" s="6">
        <v>0</v>
      </c>
      <c r="W60" s="7">
        <v>0</v>
      </c>
      <c r="X60" s="6">
        <v>0</v>
      </c>
    </row>
    <row r="61" spans="1:24" ht="15">
      <c r="A61" s="4" t="s">
        <v>7</v>
      </c>
      <c r="B61" s="5"/>
      <c r="C61" s="5"/>
      <c r="D61" s="5"/>
      <c r="E61" s="5"/>
      <c r="F61" s="32">
        <f>F62+F63</f>
        <v>144808700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T62+T63</f>
        <v>42747956.64</v>
      </c>
      <c r="U61" s="30">
        <f t="shared" si="4"/>
        <v>29.52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64</v>
      </c>
      <c r="B62" s="5"/>
      <c r="C62" s="5"/>
      <c r="D62" s="5"/>
      <c r="E62" s="5"/>
      <c r="F62" s="31">
        <v>139058700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40875491</v>
      </c>
      <c r="U62" s="30">
        <f t="shared" si="4"/>
        <v>29.39</v>
      </c>
      <c r="V62" s="6">
        <v>0</v>
      </c>
      <c r="W62" s="7">
        <v>0</v>
      </c>
      <c r="X62" s="6">
        <v>0</v>
      </c>
    </row>
    <row r="63" spans="1:24" ht="25.5" outlineLevel="1">
      <c r="A63" s="11" t="s">
        <v>80</v>
      </c>
      <c r="B63" s="5"/>
      <c r="C63" s="5"/>
      <c r="D63" s="5"/>
      <c r="E63" s="5"/>
      <c r="F63" s="31">
        <v>5750000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1872465.64</v>
      </c>
      <c r="U63" s="30">
        <f t="shared" si="4"/>
        <v>32.56</v>
      </c>
      <c r="V63" s="6"/>
      <c r="W63" s="7"/>
      <c r="X63" s="6"/>
    </row>
    <row r="64" spans="1:24" ht="15">
      <c r="A64" s="4" t="s">
        <v>8</v>
      </c>
      <c r="B64" s="5"/>
      <c r="C64" s="5"/>
      <c r="D64" s="5"/>
      <c r="E64" s="5"/>
      <c r="F64" s="32">
        <f>SUM(F65:F69)</f>
        <v>115931550.76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f>SUM(T65:T69)</f>
        <v>35774608.06</v>
      </c>
      <c r="U64" s="30">
        <f t="shared" si="4"/>
        <v>30.86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65</v>
      </c>
      <c r="B65" s="5"/>
      <c r="C65" s="5"/>
      <c r="D65" s="5"/>
      <c r="E65" s="5"/>
      <c r="F65" s="31">
        <v>2769100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778029.66</v>
      </c>
      <c r="U65" s="30">
        <f t="shared" si="4"/>
        <v>28.1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66</v>
      </c>
      <c r="B66" s="5"/>
      <c r="C66" s="5"/>
      <c r="D66" s="5"/>
      <c r="E66" s="5"/>
      <c r="F66" s="31">
        <v>40441100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12722492</v>
      </c>
      <c r="U66" s="30">
        <f t="shared" si="4"/>
        <v>31.46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67</v>
      </c>
      <c r="B67" s="5"/>
      <c r="C67" s="5"/>
      <c r="D67" s="5"/>
      <c r="E67" s="5"/>
      <c r="F67" s="31">
        <v>25244250.76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7030344.31</v>
      </c>
      <c r="U67" s="30">
        <f t="shared" si="4"/>
        <v>27.85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68</v>
      </c>
      <c r="B68" s="5"/>
      <c r="C68" s="5"/>
      <c r="D68" s="5"/>
      <c r="E68" s="5"/>
      <c r="F68" s="31">
        <v>18443600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5911691.3</v>
      </c>
      <c r="U68" s="30">
        <f t="shared" si="4"/>
        <v>32.05</v>
      </c>
      <c r="V68" s="6">
        <v>0</v>
      </c>
      <c r="W68" s="7">
        <v>0</v>
      </c>
      <c r="X68" s="6">
        <v>0</v>
      </c>
    </row>
    <row r="69" spans="1:24" ht="25.5" outlineLevel="1">
      <c r="A69" s="11" t="s">
        <v>69</v>
      </c>
      <c r="B69" s="5"/>
      <c r="C69" s="5"/>
      <c r="D69" s="5"/>
      <c r="E69" s="5"/>
      <c r="F69" s="31">
        <v>29033500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9332050.79</v>
      </c>
      <c r="U69" s="30">
        <f t="shared" si="4"/>
        <v>32.14</v>
      </c>
      <c r="V69" s="6">
        <v>0</v>
      </c>
      <c r="W69" s="7">
        <v>0</v>
      </c>
      <c r="X69" s="6">
        <v>0</v>
      </c>
    </row>
    <row r="70" spans="1:24" ht="15">
      <c r="A70" s="4" t="s">
        <v>9</v>
      </c>
      <c r="B70" s="5"/>
      <c r="C70" s="5"/>
      <c r="D70" s="5"/>
      <c r="E70" s="5"/>
      <c r="F70" s="32">
        <f>SUM(F71:F73)</f>
        <v>106686773.19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SUM(T71:T73)</f>
        <v>13962185.19</v>
      </c>
      <c r="U70" s="30">
        <f t="shared" si="4"/>
        <v>13.09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70</v>
      </c>
      <c r="B71" s="5"/>
      <c r="C71" s="5"/>
      <c r="D71" s="5"/>
      <c r="E71" s="5"/>
      <c r="F71" s="31">
        <v>56637973.19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0</v>
      </c>
      <c r="U71" s="30">
        <f t="shared" si="4"/>
        <v>0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71</v>
      </c>
      <c r="B72" s="5"/>
      <c r="C72" s="5"/>
      <c r="D72" s="5"/>
      <c r="E72" s="5"/>
      <c r="F72" s="31">
        <v>43814600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12247367.27</v>
      </c>
      <c r="U72" s="30">
        <f t="shared" si="4"/>
        <v>27.95</v>
      </c>
      <c r="V72" s="6">
        <v>0</v>
      </c>
      <c r="W72" s="7">
        <v>0</v>
      </c>
      <c r="X72" s="6">
        <v>0</v>
      </c>
    </row>
    <row r="73" spans="1:24" ht="25.5" outlineLevel="1">
      <c r="A73" s="11" t="s">
        <v>72</v>
      </c>
      <c r="B73" s="5"/>
      <c r="C73" s="5"/>
      <c r="D73" s="5"/>
      <c r="E73" s="5"/>
      <c r="F73" s="31">
        <v>6234200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1714817.92</v>
      </c>
      <c r="U73" s="30">
        <f t="shared" si="4"/>
        <v>27.51</v>
      </c>
      <c r="V73" s="6">
        <v>0</v>
      </c>
      <c r="W73" s="7">
        <v>0</v>
      </c>
      <c r="X73" s="6">
        <v>0</v>
      </c>
    </row>
    <row r="74" spans="1:24" ht="25.5">
      <c r="A74" s="29" t="s">
        <v>10</v>
      </c>
      <c r="B74" s="5"/>
      <c r="C74" s="5"/>
      <c r="D74" s="5"/>
      <c r="E74" s="5"/>
      <c r="F74" s="32">
        <f>F75</f>
        <v>5587400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f>T75</f>
        <v>1524600</v>
      </c>
      <c r="U74" s="30">
        <f t="shared" si="4"/>
        <v>27.29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73</v>
      </c>
      <c r="B75" s="5"/>
      <c r="C75" s="5"/>
      <c r="D75" s="5"/>
      <c r="E75" s="5"/>
      <c r="F75" s="31">
        <v>5587400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1524600</v>
      </c>
      <c r="U75" s="30">
        <f t="shared" si="4"/>
        <v>27.29</v>
      </c>
      <c r="V75" s="6">
        <v>0</v>
      </c>
      <c r="W75" s="7">
        <v>0</v>
      </c>
      <c r="X75" s="6">
        <v>0</v>
      </c>
    </row>
    <row r="76" spans="1:24" ht="25.5">
      <c r="A76" s="12" t="s">
        <v>75</v>
      </c>
      <c r="B76" s="5"/>
      <c r="C76" s="5"/>
      <c r="D76" s="5"/>
      <c r="E76" s="5"/>
      <c r="F76" s="32">
        <f>F77</f>
        <v>7157500</v>
      </c>
      <c r="G76" s="32">
        <f aca="true" t="shared" si="7" ref="G76:T76">G77</f>
        <v>0</v>
      </c>
      <c r="H76" s="32">
        <f t="shared" si="7"/>
        <v>0</v>
      </c>
      <c r="I76" s="32">
        <f t="shared" si="7"/>
        <v>0</v>
      </c>
      <c r="J76" s="32">
        <f t="shared" si="7"/>
        <v>0</v>
      </c>
      <c r="K76" s="32">
        <f t="shared" si="7"/>
        <v>0</v>
      </c>
      <c r="L76" s="32">
        <f t="shared" si="7"/>
        <v>0</v>
      </c>
      <c r="M76" s="32">
        <f t="shared" si="7"/>
        <v>0</v>
      </c>
      <c r="N76" s="32">
        <f t="shared" si="7"/>
        <v>0</v>
      </c>
      <c r="O76" s="32">
        <f t="shared" si="7"/>
        <v>0</v>
      </c>
      <c r="P76" s="32">
        <f t="shared" si="7"/>
        <v>0</v>
      </c>
      <c r="Q76" s="32">
        <f t="shared" si="7"/>
        <v>0</v>
      </c>
      <c r="R76" s="32">
        <f t="shared" si="7"/>
        <v>0</v>
      </c>
      <c r="S76" s="32">
        <f t="shared" si="7"/>
        <v>0</v>
      </c>
      <c r="T76" s="32">
        <f t="shared" si="7"/>
        <v>0</v>
      </c>
      <c r="U76" s="30">
        <v>0</v>
      </c>
      <c r="V76" s="6">
        <v>0</v>
      </c>
      <c r="W76" s="7">
        <v>0</v>
      </c>
      <c r="X76" s="6">
        <v>0</v>
      </c>
    </row>
    <row r="77" spans="1:24" ht="25.5" outlineLevel="1">
      <c r="A77" s="11" t="s">
        <v>74</v>
      </c>
      <c r="B77" s="5"/>
      <c r="C77" s="5"/>
      <c r="D77" s="5"/>
      <c r="E77" s="5"/>
      <c r="F77" s="31">
        <v>7157500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0">
        <v>0</v>
      </c>
      <c r="V77" s="6">
        <v>0</v>
      </c>
      <c r="W77" s="7">
        <v>0</v>
      </c>
      <c r="X77" s="6">
        <v>0</v>
      </c>
    </row>
    <row r="78" spans="1:24" ht="39.75" customHeight="1" outlineLevel="1">
      <c r="A78" s="28" t="s">
        <v>83</v>
      </c>
      <c r="B78" s="5"/>
      <c r="C78" s="5"/>
      <c r="D78" s="5"/>
      <c r="E78" s="5"/>
      <c r="F78" s="32">
        <f aca="true" t="shared" si="8" ref="F78:T78">F8-F32</f>
        <v>-29423276.73000002</v>
      </c>
      <c r="G78" s="32">
        <f t="shared" si="8"/>
        <v>0</v>
      </c>
      <c r="H78" s="32">
        <f t="shared" si="8"/>
        <v>0</v>
      </c>
      <c r="I78" s="32">
        <f t="shared" si="8"/>
        <v>0</v>
      </c>
      <c r="J78" s="32">
        <f t="shared" si="8"/>
        <v>0</v>
      </c>
      <c r="K78" s="32">
        <f t="shared" si="8"/>
        <v>0</v>
      </c>
      <c r="L78" s="32">
        <f t="shared" si="8"/>
        <v>0</v>
      </c>
      <c r="M78" s="32">
        <f t="shared" si="8"/>
        <v>0</v>
      </c>
      <c r="N78" s="32">
        <f t="shared" si="8"/>
        <v>0</v>
      </c>
      <c r="O78" s="32">
        <f t="shared" si="8"/>
        <v>0</v>
      </c>
      <c r="P78" s="32">
        <f t="shared" si="8"/>
        <v>0</v>
      </c>
      <c r="Q78" s="32">
        <f t="shared" si="8"/>
        <v>0</v>
      </c>
      <c r="R78" s="32">
        <f t="shared" si="8"/>
        <v>0</v>
      </c>
      <c r="S78" s="32">
        <f t="shared" si="8"/>
        <v>0</v>
      </c>
      <c r="T78" s="32">
        <f t="shared" si="8"/>
        <v>23200748.609999895</v>
      </c>
      <c r="U78" s="20"/>
      <c r="V78" s="24"/>
      <c r="W78" s="25"/>
      <c r="X78" s="24"/>
    </row>
    <row r="79" spans="1:24" ht="45" customHeight="1">
      <c r="A79" s="23" t="s">
        <v>34</v>
      </c>
      <c r="B79" s="21"/>
      <c r="C79" s="21"/>
      <c r="D79" s="21"/>
      <c r="E79" s="21"/>
      <c r="F79" s="33">
        <f>SUM(F80,F85,F83)</f>
        <v>29423276.73000002</v>
      </c>
      <c r="G79" s="33">
        <f aca="true" t="shared" si="9" ref="G79:T79">SUM(G80,G85,G83)</f>
        <v>0</v>
      </c>
      <c r="H79" s="33">
        <f t="shared" si="9"/>
        <v>0</v>
      </c>
      <c r="I79" s="33">
        <f t="shared" si="9"/>
        <v>0</v>
      </c>
      <c r="J79" s="33">
        <f t="shared" si="9"/>
        <v>0</v>
      </c>
      <c r="K79" s="33">
        <f t="shared" si="9"/>
        <v>0</v>
      </c>
      <c r="L79" s="33">
        <f t="shared" si="9"/>
        <v>0</v>
      </c>
      <c r="M79" s="33">
        <f t="shared" si="9"/>
        <v>0</v>
      </c>
      <c r="N79" s="33">
        <f t="shared" si="9"/>
        <v>0</v>
      </c>
      <c r="O79" s="33">
        <f t="shared" si="9"/>
        <v>0</v>
      </c>
      <c r="P79" s="33">
        <f t="shared" si="9"/>
        <v>0</v>
      </c>
      <c r="Q79" s="33">
        <f t="shared" si="9"/>
        <v>0</v>
      </c>
      <c r="R79" s="33">
        <f t="shared" si="9"/>
        <v>0</v>
      </c>
      <c r="S79" s="33">
        <f t="shared" si="9"/>
        <v>0</v>
      </c>
      <c r="T79" s="33">
        <f t="shared" si="9"/>
        <v>-23200748.609999895</v>
      </c>
      <c r="U79" s="20"/>
      <c r="V79" s="1"/>
      <c r="W79" s="1"/>
      <c r="X79" s="1"/>
    </row>
    <row r="80" spans="1:24" ht="26.25">
      <c r="A80" s="22" t="s">
        <v>35</v>
      </c>
      <c r="B80" s="22"/>
      <c r="C80" s="22"/>
      <c r="D80" s="22"/>
      <c r="E80" s="22"/>
      <c r="F80" s="34">
        <f>F81+F82</f>
        <v>25078666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>
        <f>SUM(T81,T82)</f>
        <v>0</v>
      </c>
      <c r="U80" s="20"/>
      <c r="V80" s="8"/>
      <c r="W80" s="8"/>
      <c r="X80" s="8"/>
    </row>
    <row r="81" spans="1:21" ht="39">
      <c r="A81" s="26" t="s">
        <v>36</v>
      </c>
      <c r="B81" s="27"/>
      <c r="C81" s="27"/>
      <c r="D81" s="27"/>
      <c r="E81" s="27"/>
      <c r="F81" s="35">
        <v>75078666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>
        <v>0</v>
      </c>
      <c r="U81" s="20"/>
    </row>
    <row r="82" spans="1:21" ht="39">
      <c r="A82" s="26" t="s">
        <v>37</v>
      </c>
      <c r="B82" s="27"/>
      <c r="C82" s="27"/>
      <c r="D82" s="27"/>
      <c r="E82" s="27"/>
      <c r="F82" s="35">
        <v>-50000000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>
        <v>0</v>
      </c>
      <c r="U82" s="20"/>
    </row>
    <row r="83" spans="1:21" ht="26.25">
      <c r="A83" s="26" t="s">
        <v>81</v>
      </c>
      <c r="B83" s="27"/>
      <c r="C83" s="27"/>
      <c r="D83" s="27"/>
      <c r="E83" s="27"/>
      <c r="F83" s="35">
        <f>F84</f>
        <v>0</v>
      </c>
      <c r="G83" s="35">
        <f aca="true" t="shared" si="10" ref="G83:T83">G84</f>
        <v>0</v>
      </c>
      <c r="H83" s="35">
        <f t="shared" si="10"/>
        <v>0</v>
      </c>
      <c r="I83" s="35">
        <f t="shared" si="10"/>
        <v>0</v>
      </c>
      <c r="J83" s="35">
        <f t="shared" si="10"/>
        <v>0</v>
      </c>
      <c r="K83" s="35">
        <f t="shared" si="10"/>
        <v>0</v>
      </c>
      <c r="L83" s="35">
        <f t="shared" si="10"/>
        <v>0</v>
      </c>
      <c r="M83" s="35">
        <f t="shared" si="10"/>
        <v>0</v>
      </c>
      <c r="N83" s="35">
        <f t="shared" si="10"/>
        <v>0</v>
      </c>
      <c r="O83" s="35">
        <f t="shared" si="10"/>
        <v>0</v>
      </c>
      <c r="P83" s="35">
        <f t="shared" si="10"/>
        <v>0</v>
      </c>
      <c r="Q83" s="35">
        <f t="shared" si="10"/>
        <v>0</v>
      </c>
      <c r="R83" s="35">
        <f t="shared" si="10"/>
        <v>0</v>
      </c>
      <c r="S83" s="35">
        <f t="shared" si="10"/>
        <v>0</v>
      </c>
      <c r="T83" s="35">
        <f t="shared" si="10"/>
        <v>49213720.25</v>
      </c>
      <c r="U83" s="20"/>
    </row>
    <row r="84" spans="1:21" ht="90">
      <c r="A84" s="26" t="s">
        <v>82</v>
      </c>
      <c r="B84" s="27"/>
      <c r="C84" s="27"/>
      <c r="D84" s="27"/>
      <c r="E84" s="27"/>
      <c r="F84" s="35">
        <v>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>
        <v>49213720.25</v>
      </c>
      <c r="U84" s="20"/>
    </row>
    <row r="85" spans="1:21" ht="26.25">
      <c r="A85" s="26" t="s">
        <v>38</v>
      </c>
      <c r="B85" s="27"/>
      <c r="C85" s="27"/>
      <c r="D85" s="27"/>
      <c r="E85" s="27"/>
      <c r="F85" s="35">
        <f>SUM(F87,F89)</f>
        <v>4344610.730000019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f>SUM(T87,T89)</f>
        <v>-72414468.8599999</v>
      </c>
      <c r="U85" s="20"/>
    </row>
    <row r="86" spans="1:21" ht="15">
      <c r="A86" s="27" t="s">
        <v>39</v>
      </c>
      <c r="B86" s="27"/>
      <c r="C86" s="27"/>
      <c r="D86" s="27"/>
      <c r="E86" s="27"/>
      <c r="F86" s="35">
        <f>F87</f>
        <v>-2315261622.54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f>T87</f>
        <v>-981713797.06</v>
      </c>
      <c r="U86" s="20"/>
    </row>
    <row r="87" spans="1:21" ht="26.25">
      <c r="A87" s="26" t="s">
        <v>40</v>
      </c>
      <c r="B87" s="27"/>
      <c r="C87" s="27"/>
      <c r="D87" s="27"/>
      <c r="E87" s="27"/>
      <c r="F87" s="35">
        <v>-2315261622.54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-981713797.06</v>
      </c>
      <c r="U87" s="20"/>
    </row>
    <row r="88" spans="1:21" ht="15">
      <c r="A88" s="26" t="s">
        <v>41</v>
      </c>
      <c r="B88" s="27"/>
      <c r="C88" s="27"/>
      <c r="D88" s="27"/>
      <c r="E88" s="27"/>
      <c r="F88" s="35">
        <f>F89</f>
        <v>2319606233.27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f>T89</f>
        <v>909299328.2</v>
      </c>
      <c r="U88" s="20"/>
    </row>
    <row r="89" spans="1:21" ht="26.25">
      <c r="A89" s="26" t="s">
        <v>42</v>
      </c>
      <c r="B89" s="27"/>
      <c r="C89" s="27"/>
      <c r="D89" s="27"/>
      <c r="E89" s="27"/>
      <c r="F89" s="35">
        <v>2319606233.27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909299328.2</v>
      </c>
      <c r="U89" s="20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2016-05-13T03:30:15Z</dcterms:modified>
  <cp:category/>
  <cp:version/>
  <cp:contentType/>
  <cp:contentStatus/>
</cp:coreProperties>
</file>