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92.168.3.2\Mirror2\groups\фин_управ\Документы на Совет по внесению изменений в бюджет 2024-2026\25.12.2024\Решение от 25.12.2024 Уточнен\"/>
    </mc:Choice>
  </mc:AlternateContent>
  <bookViews>
    <workbookView xWindow="0" yWindow="0" windowWidth="28800" windowHeight="12300"/>
  </bookViews>
  <sheets>
    <sheet name="Роспись доходов" sheetId="1" r:id="rId1"/>
  </sheets>
  <definedNames>
    <definedName name="LAST_CELL" localSheetId="0">'Роспись доходов'!$F$250</definedName>
    <definedName name="_xlnm.Print_Titles" localSheetId="0">'Роспись доходов'!$14:$15</definedName>
  </definedNames>
  <calcPr calcId="162913"/>
</workbook>
</file>

<file path=xl/calcChain.xml><?xml version="1.0" encoding="utf-8"?>
<calcChain xmlns="http://schemas.openxmlformats.org/spreadsheetml/2006/main">
  <c r="E303" i="1" l="1"/>
  <c r="F303" i="1"/>
  <c r="D303" i="1"/>
  <c r="E16" i="1"/>
  <c r="F16" i="1"/>
  <c r="D16" i="1"/>
  <c r="E55" i="1"/>
  <c r="F55" i="1"/>
  <c r="D55" i="1"/>
  <c r="E17" i="1"/>
  <c r="F17" i="1"/>
  <c r="D17" i="1"/>
  <c r="D126" i="1"/>
  <c r="E126" i="1"/>
  <c r="F126" i="1"/>
  <c r="D169" i="1"/>
  <c r="E127" i="1"/>
  <c r="F127" i="1"/>
  <c r="E182" i="1"/>
  <c r="F182" i="1"/>
  <c r="E183" i="1"/>
  <c r="F183" i="1"/>
  <c r="D182" i="1"/>
  <c r="D183" i="1"/>
  <c r="D179" i="1"/>
  <c r="D178" i="1" s="1"/>
  <c r="D170" i="1"/>
  <c r="D171" i="1"/>
  <c r="D175" i="1"/>
  <c r="D174" i="1" s="1"/>
  <c r="F163" i="1"/>
  <c r="F160" i="1" s="1"/>
  <c r="E164" i="1"/>
  <c r="E163" i="1" s="1"/>
  <c r="E160" i="1" s="1"/>
  <c r="F164" i="1"/>
  <c r="D164" i="1"/>
  <c r="D163" i="1" s="1"/>
  <c r="D161" i="1"/>
  <c r="D158" i="1"/>
  <c r="E154" i="1"/>
  <c r="E153" i="1" s="1"/>
  <c r="F154" i="1"/>
  <c r="F153" i="1" s="1"/>
  <c r="D154" i="1"/>
  <c r="D153" i="1" s="1"/>
  <c r="E149" i="1"/>
  <c r="F149" i="1"/>
  <c r="D149" i="1"/>
  <c r="D148" i="1" s="1"/>
  <c r="E148" i="1"/>
  <c r="F148" i="1"/>
  <c r="E146" i="1"/>
  <c r="F146" i="1"/>
  <c r="D146" i="1"/>
  <c r="E144" i="1"/>
  <c r="F144" i="1"/>
  <c r="D144" i="1"/>
  <c r="E142" i="1"/>
  <c r="F142" i="1"/>
  <c r="D142" i="1"/>
  <c r="E140" i="1"/>
  <c r="F140" i="1"/>
  <c r="D140" i="1"/>
  <c r="E129" i="1"/>
  <c r="E128" i="1" s="1"/>
  <c r="F129" i="1"/>
  <c r="F128" i="1" s="1"/>
  <c r="D129" i="1"/>
  <c r="D128" i="1" s="1"/>
  <c r="E133" i="1"/>
  <c r="E132" i="1" s="1"/>
  <c r="F133" i="1"/>
  <c r="F132" i="1" s="1"/>
  <c r="D133" i="1"/>
  <c r="D132" i="1" s="1"/>
  <c r="D136" i="1"/>
  <c r="E137" i="1"/>
  <c r="F137" i="1"/>
  <c r="D137" i="1"/>
  <c r="D103" i="1"/>
  <c r="D102" i="1" s="1"/>
  <c r="E98" i="1"/>
  <c r="F98" i="1"/>
  <c r="F97" i="1" s="1"/>
  <c r="D98" i="1"/>
  <c r="D97" i="1" s="1"/>
  <c r="E100" i="1"/>
  <c r="F100" i="1"/>
  <c r="D100" i="1"/>
  <c r="D127" i="1" l="1"/>
  <c r="D160" i="1"/>
  <c r="E97" i="1"/>
  <c r="E124" i="1"/>
  <c r="E123" i="1" s="1"/>
  <c r="F124" i="1"/>
  <c r="F123" i="1" s="1"/>
  <c r="E121" i="1"/>
  <c r="F121" i="1"/>
  <c r="D121" i="1"/>
  <c r="D120" i="1" s="1"/>
  <c r="D123" i="1"/>
  <c r="D124" i="1"/>
  <c r="E108" i="1"/>
  <c r="F108" i="1"/>
  <c r="E107" i="1"/>
  <c r="E106" i="1" s="1"/>
  <c r="E105" i="1" s="1"/>
  <c r="F107" i="1"/>
  <c r="F106" i="1" s="1"/>
  <c r="F105" i="1" s="1"/>
  <c r="D113" i="1"/>
  <c r="D112" i="1" s="1"/>
  <c r="D107" i="1"/>
  <c r="D108" i="1"/>
  <c r="E95" i="1"/>
  <c r="F95" i="1"/>
  <c r="D95" i="1"/>
  <c r="E93" i="1"/>
  <c r="E92" i="1" s="1"/>
  <c r="E91" i="1" s="1"/>
  <c r="F93" i="1"/>
  <c r="F92" i="1" s="1"/>
  <c r="F91" i="1" s="1"/>
  <c r="D93" i="1"/>
  <c r="D92" i="1" s="1"/>
  <c r="D91" i="1" s="1"/>
  <c r="E81" i="1"/>
  <c r="E89" i="1"/>
  <c r="F89" i="1"/>
  <c r="D89" i="1"/>
  <c r="E87" i="1"/>
  <c r="F87" i="1"/>
  <c r="F86" i="1" s="1"/>
  <c r="D87" i="1"/>
  <c r="D86" i="1" s="1"/>
  <c r="E84" i="1"/>
  <c r="F84" i="1"/>
  <c r="D84" i="1"/>
  <c r="E82" i="1"/>
  <c r="F82" i="1"/>
  <c r="F81" i="1" s="1"/>
  <c r="D82" i="1"/>
  <c r="D81" i="1" s="1"/>
  <c r="D79" i="1"/>
  <c r="D78" i="1" s="1"/>
  <c r="E76" i="1"/>
  <c r="F76" i="1"/>
  <c r="D76" i="1"/>
  <c r="E73" i="1"/>
  <c r="E72" i="1" s="1"/>
  <c r="F73" i="1"/>
  <c r="F72" i="1" s="1"/>
  <c r="D73" i="1"/>
  <c r="D72" i="1" s="1"/>
  <c r="E70" i="1"/>
  <c r="F70" i="1"/>
  <c r="F67" i="1" s="1"/>
  <c r="D70" i="1"/>
  <c r="E68" i="1"/>
  <c r="E67" i="1" s="1"/>
  <c r="F68" i="1"/>
  <c r="D68" i="1"/>
  <c r="E64" i="1"/>
  <c r="E63" i="1" s="1"/>
  <c r="F64" i="1"/>
  <c r="F63" i="1" s="1"/>
  <c r="D64" i="1"/>
  <c r="D63" i="1" s="1"/>
  <c r="E61" i="1"/>
  <c r="F61" i="1"/>
  <c r="F58" i="1" s="1"/>
  <c r="D61" i="1"/>
  <c r="D58" i="1" s="1"/>
  <c r="E59" i="1"/>
  <c r="F59" i="1"/>
  <c r="D59" i="1"/>
  <c r="E56" i="1"/>
  <c r="F56" i="1"/>
  <c r="D56" i="1"/>
  <c r="E53" i="1"/>
  <c r="F53" i="1"/>
  <c r="E51" i="1"/>
  <c r="F51" i="1"/>
  <c r="E47" i="1"/>
  <c r="F47" i="1"/>
  <c r="E45" i="1"/>
  <c r="F45" i="1"/>
  <c r="F44" i="1"/>
  <c r="D51" i="1"/>
  <c r="D53" i="1"/>
  <c r="D47" i="1"/>
  <c r="D45" i="1"/>
  <c r="D44" i="1" s="1"/>
  <c r="D43" i="1" s="1"/>
  <c r="F33" i="1"/>
  <c r="E34" i="1"/>
  <c r="E33" i="1" s="1"/>
  <c r="F34" i="1"/>
  <c r="D41" i="1"/>
  <c r="D39" i="1"/>
  <c r="D37" i="1"/>
  <c r="D35" i="1"/>
  <c r="E25" i="1"/>
  <c r="F25" i="1"/>
  <c r="D25" i="1"/>
  <c r="D19" i="1"/>
  <c r="D18" i="1" s="1"/>
  <c r="D287" i="1"/>
  <c r="D288" i="1"/>
  <c r="D300" i="1"/>
  <c r="D299" i="1" s="1"/>
  <c r="D297" i="1"/>
  <c r="D296" i="1" s="1"/>
  <c r="D295" i="1" s="1"/>
  <c r="D294" i="1" s="1"/>
  <c r="D186" i="1"/>
  <c r="D189" i="1"/>
  <c r="D188" i="1" s="1"/>
  <c r="D278" i="1"/>
  <c r="D277" i="1" s="1"/>
  <c r="E273" i="1"/>
  <c r="F273" i="1"/>
  <c r="D273" i="1"/>
  <c r="E275" i="1"/>
  <c r="F275" i="1"/>
  <c r="D275" i="1"/>
  <c r="D271" i="1"/>
  <c r="E246" i="1"/>
  <c r="E245" i="1" s="1"/>
  <c r="F246" i="1"/>
  <c r="F245" i="1" s="1"/>
  <c r="D246" i="1"/>
  <c r="D245" i="1" s="1"/>
  <c r="E264" i="1"/>
  <c r="F264" i="1"/>
  <c r="D264" i="1"/>
  <c r="E266" i="1"/>
  <c r="F266" i="1"/>
  <c r="D266" i="1"/>
  <c r="E268" i="1"/>
  <c r="F268" i="1"/>
  <c r="D268" i="1"/>
  <c r="E217" i="1"/>
  <c r="E216" i="1" s="1"/>
  <c r="F217" i="1"/>
  <c r="F216" i="1" s="1"/>
  <c r="D217" i="1"/>
  <c r="D216" i="1" s="1"/>
  <c r="F214" i="1"/>
  <c r="E212" i="1"/>
  <c r="F212" i="1"/>
  <c r="D212" i="1"/>
  <c r="E210" i="1"/>
  <c r="F210" i="1"/>
  <c r="D210" i="1"/>
  <c r="E208" i="1"/>
  <c r="F208" i="1"/>
  <c r="D208" i="1"/>
  <c r="E206" i="1"/>
  <c r="F206" i="1"/>
  <c r="D206" i="1"/>
  <c r="E194" i="1"/>
  <c r="F194" i="1"/>
  <c r="E196" i="1"/>
  <c r="F196" i="1"/>
  <c r="E198" i="1"/>
  <c r="F198" i="1"/>
  <c r="E201" i="1"/>
  <c r="E200" i="1" s="1"/>
  <c r="F201" i="1"/>
  <c r="F200" i="1" s="1"/>
  <c r="D201" i="1"/>
  <c r="D200" i="1" s="1"/>
  <c r="D198" i="1"/>
  <c r="D194" i="1"/>
  <c r="D196" i="1"/>
  <c r="D34" i="1" l="1"/>
  <c r="D33" i="1" s="1"/>
  <c r="E86" i="1"/>
  <c r="E58" i="1"/>
  <c r="F43" i="1"/>
  <c r="E66" i="1"/>
  <c r="D106" i="1"/>
  <c r="D105" i="1" s="1"/>
  <c r="D67" i="1"/>
  <c r="D66" i="1" s="1"/>
  <c r="E44" i="1"/>
  <c r="E43" i="1" s="1"/>
  <c r="F66" i="1"/>
  <c r="E120" i="1"/>
  <c r="F120" i="1"/>
  <c r="D193" i="1"/>
  <c r="E193" i="1"/>
  <c r="D204" i="1"/>
  <c r="F204" i="1"/>
  <c r="E204" i="1"/>
  <c r="D244" i="1"/>
  <c r="F270" i="1"/>
  <c r="F244" i="1"/>
  <c r="E270" i="1"/>
  <c r="E244" i="1"/>
  <c r="D270" i="1"/>
  <c r="F193" i="1"/>
  <c r="D185" i="1"/>
  <c r="E192" i="1" l="1"/>
  <c r="F192" i="1"/>
  <c r="D192" i="1"/>
  <c r="D191" i="1" s="1"/>
</calcChain>
</file>

<file path=xl/sharedStrings.xml><?xml version="1.0" encoding="utf-8"?>
<sst xmlns="http://schemas.openxmlformats.org/spreadsheetml/2006/main" count="877" uniqueCount="529">
  <si>
    <t>Гл. администратор</t>
  </si>
  <si>
    <t>КВД</t>
  </si>
  <si>
    <t>Наименование кода</t>
  </si>
  <si>
    <t>000</t>
  </si>
  <si>
    <t>10000000000000000</t>
  </si>
  <si>
    <t>НАЛОГОВЫЕ И НЕНАЛОГОВЫЕ ДОХОДЫ</t>
  </si>
  <si>
    <t>182</t>
  </si>
  <si>
    <t>10100000000000000</t>
  </si>
  <si>
    <t>НАЛОГИ НА ПРИБЫЛЬ, ДОХОДЫ</t>
  </si>
  <si>
    <t>10101000000000110</t>
  </si>
  <si>
    <t>Налог на прибыль организаций</t>
  </si>
  <si>
    <t>10101010000000110</t>
  </si>
  <si>
    <t>Налог на прибыль организаций, зачисляемый в бюджеты бюджетной системы Российской Федерации по соответствующим ставкам</t>
  </si>
  <si>
    <t>10101012020000110</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</si>
  <si>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</si>
  <si>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10101120010000110</t>
  </si>
  <si>
    <t>Доходы от налога на прибыль организаций, уплаченного налогоплательщиками, которые до 1 января 2023 года являлись участниками консолидированной группы налогоплательщиков, подлежащие зачислению в бюджеты субъектов Российской Федерации по нормативу, установленному Бюджетным кодексом Российской Федерации, распределяемые уполномоченным органом Федерального казначейства между бюджетами субъектов Российской Федерации по нормативам, установленным федеральным законом о федеральном бюджете</t>
  </si>
  <si>
    <t>10101130010000110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</si>
  <si>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 распределяемый уполномоченным органом Федерального казначейства между бюджетами субъектов Российской Федерации и местными бюджетами</t>
  </si>
  <si>
    <t>10102000010000110</t>
  </si>
  <si>
    <t>Налог на доходы физических лиц</t>
  </si>
  <si>
    <t>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</si>
  <si>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в виде дивидендов</t>
  </si>
  <si>
    <t>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</si>
  <si>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</si>
  <si>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</si>
  <si>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</si>
  <si>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10102080010000110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</si>
  <si>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в виде дивидендов)</t>
  </si>
  <si>
    <t>10102130010000110</t>
  </si>
  <si>
    <t>Налог на доходы физических лиц в отношении доходов от долевого участия в организации, полученных в виде дивидендов (в части суммы налога, не превышающей 650 000 рублей)</t>
  </si>
  <si>
    <t>10102140010000110</t>
  </si>
  <si>
    <t>Налог на доходы физических лиц в отношении доходов от долевого участия в организации, полученных в виде дивидендов (в части суммы налога, превышающей 650 000 рублей)</t>
  </si>
  <si>
    <t>10300000000000000</t>
  </si>
  <si>
    <t>НАЛОГИ НА ТОВАРЫ (РАБОТЫ, УСЛУГИ), РЕАЛИЗУЕМЫЕ НА ТЕРРИТОРИИ РОССИЙСКОЙ ФЕДЕРАЦИИ</t>
  </si>
  <si>
    <t>10302000010000110</t>
  </si>
  <si>
    <t>Акцизы по подакцизным товарам (продукции), производимым на территории Российской Федерации</t>
  </si>
  <si>
    <t>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</si>
  <si>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</si>
  <si>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10302231010000110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</si>
  <si>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</si>
  <si>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</si>
  <si>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</si>
  <si>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10302241010000110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</si>
  <si>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</si>
  <si>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</si>
  <si>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</si>
  <si>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10302251010000110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</si>
  <si>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</si>
  <si>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</si>
  <si>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</si>
  <si>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10302261010000110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</si>
  <si>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</si>
  <si>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10500000000000000</t>
  </si>
  <si>
    <t>НАЛОГИ НА СОВОКУПНЫЙ ДОХОД</t>
  </si>
  <si>
    <t>10501000000000110</t>
  </si>
  <si>
    <t>Налог, взимаемый в связи с применением упрощенной системы налогообложения</t>
  </si>
  <si>
    <t>10501010010000110</t>
  </si>
  <si>
    <t>Налог, взимаемый с налогоплательщиков, выбравших в качестве объекта налогообложения доходы</t>
  </si>
  <si>
    <t>10501011010000110</t>
  </si>
  <si>
    <t>10501020010000110</t>
  </si>
  <si>
    <t>Налог, взимаемый с налогоплательщиков, выбравших в качестве объекта налогообложения доходы, уменьшенные на величину расходов</t>
  </si>
  <si>
    <t>10501021010000110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</si>
  <si>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</si>
  <si>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10503000010000110</t>
  </si>
  <si>
    <t>Единый сельскохозяйственный налог</t>
  </si>
  <si>
    <t>10503010010000110</t>
  </si>
  <si>
    <t>10504000020000110</t>
  </si>
  <si>
    <t>Налог, взимаемый в связи с применением патентной системы налогообложения</t>
  </si>
  <si>
    <t>10504010020000110</t>
  </si>
  <si>
    <t>Налог, взимаемый в связи с применением патентной системы налогообложения, зачисляемый в бюджеты городских округов</t>
  </si>
  <si>
    <t>10600000000000000</t>
  </si>
  <si>
    <t>НАЛОГИ НА ИМУЩЕСТВО</t>
  </si>
  <si>
    <t>10601000000000110</t>
  </si>
  <si>
    <t>Налог на имущество физических лиц</t>
  </si>
  <si>
    <t>10601020040000110</t>
  </si>
  <si>
    <t>Налог на имущество физических лиц, взимаемый по ставкам, применяемым к объектам налогообложения, расположенным в границах городских округов</t>
  </si>
  <si>
    <t>10606000000000110</t>
  </si>
  <si>
    <t>Земельный налог</t>
  </si>
  <si>
    <t>10606030000000110</t>
  </si>
  <si>
    <t>Земельный налог с организаций</t>
  </si>
  <si>
    <t>10606032040000110</t>
  </si>
  <si>
    <t>Земельный налог с организаций, обладающих земельным участком, расположенным в границах городских округов</t>
  </si>
  <si>
    <t>10606040000000110</t>
  </si>
  <si>
    <t>Земельный налог с физических лиц</t>
  </si>
  <si>
    <t>10606042040000110</t>
  </si>
  <si>
    <t>Земельный налог с физических лиц, обладающих земельным участком, расположенным в границах городских округов</t>
  </si>
  <si>
    <t>10800000000000000</t>
  </si>
  <si>
    <t>ГОСУДАРСТВЕННАЯ ПОШЛИНА</t>
  </si>
  <si>
    <t>10803000010000110</t>
  </si>
  <si>
    <t>Государственная пошлина по делам, рассматриваемым в судах общей юрисдикции, мировыми судьями</t>
  </si>
  <si>
    <t>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</si>
  <si>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</si>
  <si>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11100000000000000</t>
  </si>
  <si>
    <t>ДОХОДЫ ОТ ИСПОЛЬЗОВАНИЯ ИМУЩЕСТВА, НАХОДЯЩЕГОСЯ В ГОСУДАРСТВЕННОЙ И МУНИЦИПАЛЬНОЙ СОБСТВЕННОСТИ</t>
  </si>
  <si>
    <t>11105000000000120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</si>
  <si>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</si>
  <si>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907</t>
  </si>
  <si>
    <t>11105010000000120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</si>
  <si>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</si>
  <si>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11105012040000120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</si>
  <si>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</si>
  <si>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11105020000000120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</si>
  <si>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</si>
  <si>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11105024040000120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</si>
  <si>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</si>
  <si>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11105030000000120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</si>
  <si>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</si>
  <si>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11105034040000120</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</si>
  <si>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</si>
  <si>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013</t>
  </si>
  <si>
    <t>018</t>
  </si>
  <si>
    <t>11105070000000120</t>
  </si>
  <si>
    <t>Доходы от сдачи в аренду имущества, составляющего государственную (муниципальную) казну (за исключением земельных участков)</t>
  </si>
  <si>
    <t>11105074040000120</t>
  </si>
  <si>
    <t>Доходы от сдачи в аренду имущества, составляющего казну городских округов (за исключением земельных участков)</t>
  </si>
  <si>
    <t>11105300000000120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</si>
  <si>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</si>
  <si>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11105310000000120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</si>
  <si>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</si>
  <si>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11105312040000120</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</si>
  <si>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</si>
  <si>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11107000000000120</t>
  </si>
  <si>
    <t>Платежи от государственных и муниципальных унитарных предприятий</t>
  </si>
  <si>
    <t>11107010000000120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</si>
  <si>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</si>
  <si>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11107014040000120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</si>
  <si>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</si>
  <si>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11108000000000120</t>
  </si>
  <si>
    <t>Средства, получаемые от передачи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 в залог, в доверительное управление</t>
  </si>
  <si>
    <t>11108040040000120</t>
  </si>
  <si>
    <t>Средства, получаемые от передачи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залог, в доверительное управление</t>
  </si>
  <si>
    <t>11109000000000120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</si>
  <si>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</si>
  <si>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11109040000000120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</si>
  <si>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</si>
  <si>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11109044040000120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</si>
  <si>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</si>
  <si>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11109080000000120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</si>
  <si>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</si>
  <si>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11109080040000120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</si>
  <si>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t>
  </si>
  <si>
    <t>048</t>
  </si>
  <si>
    <t>11200000000000000</t>
  </si>
  <si>
    <t>ПЛАТЕЖИ ПРИ ПОЛЬЗОВАНИИ ПРИРОДНЫМИ РЕСУРСАМИ</t>
  </si>
  <si>
    <t>11201000010000120</t>
  </si>
  <si>
    <t>Плата за негативное воздействие на окружающую среду</t>
  </si>
  <si>
    <t>11201010010000120</t>
  </si>
  <si>
    <t>Плата за выбросы загрязняющих веществ в атмосферный воздух стационарными объектами</t>
  </si>
  <si>
    <t>11201010016000120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</si>
  <si>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</si>
  <si>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11201030010000120</t>
  </si>
  <si>
    <t>Плата за сбросы загрязняющих веществ в водные объекты</t>
  </si>
  <si>
    <t>11201030016000120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</si>
  <si>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</si>
  <si>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11201040010000120</t>
  </si>
  <si>
    <t>Плата за размещение отходов производства и потребления</t>
  </si>
  <si>
    <t>11201041010000120</t>
  </si>
  <si>
    <t>Плата за размещение отходов производства</t>
  </si>
  <si>
    <t>11201041016000120</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</si>
  <si>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</si>
  <si>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11201042010000120</t>
  </si>
  <si>
    <t>Плата за размещение твердых коммунальных отходов</t>
  </si>
  <si>
    <t>11201042016000120</t>
  </si>
  <si>
    <t>Плата за размещение твердых коммунальных отходов (федеральные государственные органы, Банк России, органы управления государственными внебюджетными фондами Российской Федерации)</t>
  </si>
  <si>
    <t>11300000000000000</t>
  </si>
  <si>
    <t>ДОХОДЫ ОТ ОКАЗАНИЯ ПЛАТНЫХ УСЛУГ И КОМПЕНСАЦИИ ЗАТРАТ ГОСУДАРСТВА</t>
  </si>
  <si>
    <t>11302000000000130</t>
  </si>
  <si>
    <t>Доходы от компенсации затрат государства</t>
  </si>
  <si>
    <t>11302060000000130</t>
  </si>
  <si>
    <t>Доходы, поступающие в порядке возмещения расходов, понесенных в связи с эксплуатацией имущества</t>
  </si>
  <si>
    <t>11302064040000130</t>
  </si>
  <si>
    <t>Доходы, поступающие в порядке возмещения расходов, понесенных в связи с эксплуатацией имущества городских округов</t>
  </si>
  <si>
    <t>11400000000000000</t>
  </si>
  <si>
    <t>ДОХОДЫ ОТ ПРОДАЖИ МАТЕРИАЛЬНЫХ И НЕМАТЕРИАЛЬНЫХ АКТИВОВ</t>
  </si>
  <si>
    <t>11401000000000410</t>
  </si>
  <si>
    <t>Доходы от продажи квартир</t>
  </si>
  <si>
    <t>11401040040000410</t>
  </si>
  <si>
    <t>Доходы от продажи квартир, находящихся в собственности городских округов</t>
  </si>
  <si>
    <t>11402000000000000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</si>
  <si>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</si>
  <si>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11402040040000410</t>
  </si>
  <si>
    <t>Доходы от реализации имущества, находящегося в собственности городских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</si>
  <si>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11402043040000410</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</si>
  <si>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</si>
  <si>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11600000000000000</t>
  </si>
  <si>
    <t>ШТРАФЫ, САНКЦИИ, ВОЗМЕЩЕНИЕ УЩЕРБА</t>
  </si>
  <si>
    <t>11601000010000140</t>
  </si>
  <si>
    <t>Административные штрафы, установленные Кодексом Российской Федерации об административных правонарушениях</t>
  </si>
  <si>
    <t>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</si>
  <si>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</si>
  <si>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11601053010000140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</si>
  <si>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</si>
  <si>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006</t>
  </si>
  <si>
    <t>439</t>
  </si>
  <si>
    <t>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</si>
  <si>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</si>
  <si>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11601063010000140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</si>
  <si>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</si>
  <si>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</si>
  <si>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</si>
  <si>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11601073010000140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</si>
  <si>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</si>
  <si>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11601080010000140</t>
  </si>
  <si>
    <t>11601083010000140</t>
  </si>
  <si>
    <t>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</si>
  <si>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</si>
  <si>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11601143010000140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</si>
  <si>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</si>
  <si>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11601150010000140</t>
  </si>
  <si>
    <t>11601153010000140</t>
  </si>
  <si>
    <t>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</si>
  <si>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</si>
  <si>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11601173010000140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</si>
  <si>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</si>
  <si>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</si>
  <si>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</si>
  <si>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11601193010000140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</si>
  <si>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</si>
  <si>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</si>
  <si>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</si>
  <si>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11601203010000140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</si>
  <si>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</si>
  <si>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11602000020000140</t>
  </si>
  <si>
    <t>Административные штрафы, установленные законами субъектов Российской Федерации об административных правонарушениях</t>
  </si>
  <si>
    <t>11602020020000140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</si>
  <si>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</si>
  <si>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11607000000000140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</si>
  <si>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</si>
  <si>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</si>
  <si>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</si>
  <si>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11607090040000140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</si>
  <si>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</si>
  <si>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11610000000000140</t>
  </si>
  <si>
    <t>Платежи в целях возмещения причиненного ущерба (убытков)</t>
  </si>
  <si>
    <t>11610030040000140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</si>
  <si>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</si>
  <si>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11610032040000140</t>
  </si>
  <si>
    <t>Прочее возмещение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</si>
  <si>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11611000010000140</t>
  </si>
  <si>
    <t>Платежи, уплачиваемые в целях возмещения вреда</t>
  </si>
  <si>
    <t>11611060010000140</t>
  </si>
  <si>
    <t>Платежи, уплачиваемые в целях возмещения вреда, причиняемого автомобильным дорогам</t>
  </si>
  <si>
    <t>11611064010000140</t>
  </si>
  <si>
    <t>Платежи, уплачиваемые в целях возмещения вреда, причиняемого автомобильным дорогам местного значения транспортными средствами, осуществляющими перевозки тяжеловесных и (или) крупногабаритных грузов</t>
  </si>
  <si>
    <t>005</t>
  </si>
  <si>
    <t>20000000000000000</t>
  </si>
  <si>
    <t>БЕЗВОЗМЕЗДНЫЕ ПОСТУПЛЕНИЯ</t>
  </si>
  <si>
    <t>20200000000000000</t>
  </si>
  <si>
    <t>БЕЗВОЗМЕЗДНЫЕ ПОСТУПЛЕНИЯ ОТ ДРУГИХ БЮДЖЕТОВ БЮДЖЕТНОЙ СИСТЕМЫ РОССИЙСКОЙ ФЕДЕРАЦИИ</t>
  </si>
  <si>
    <t>20210000000000150</t>
  </si>
  <si>
    <t>Дотации бюджетам бюджетной системы Российской Федерации</t>
  </si>
  <si>
    <t>20215001000000150</t>
  </si>
  <si>
    <t>Дотации на выравнивание бюджетной обеспеченности</t>
  </si>
  <si>
    <t>20215001040000150</t>
  </si>
  <si>
    <t>Дотации бюджетам городских округов на выравнивание бюджетной обеспеченности из бюджета субъекта Российской Федерации</t>
  </si>
  <si>
    <t>20215002000000150</t>
  </si>
  <si>
    <t>Дотации бюджетам на поддержку мер по обеспечению сбалансированности бюджетов</t>
  </si>
  <si>
    <t>20215002040000150</t>
  </si>
  <si>
    <t>Дотации бюджетам городских округов на поддержку мер по обеспечению сбалансированности бюджетов</t>
  </si>
  <si>
    <t>20215010000000150</t>
  </si>
  <si>
    <t>Дотации бюджетам, связанные с особым режимом безопасного функционирования закрытых административно-территориальных образований</t>
  </si>
  <si>
    <t>20215010040000150</t>
  </si>
  <si>
    <t>Дотации бюджетам городских округов, связанные с особым режимом безопасного функционирования закрытых административно-территориальных образований</t>
  </si>
  <si>
    <t>20219999000000150</t>
  </si>
  <si>
    <t>Прочие дотации</t>
  </si>
  <si>
    <t>20219999040000150</t>
  </si>
  <si>
    <t>Прочие дотации бюджетам городских округов</t>
  </si>
  <si>
    <t>20219999042722150</t>
  </si>
  <si>
    <t>Дотации бюджетам муниципальных образований края на частичную компенсацию расходов на оплату труда работников муниципальных учреждений в рамках комплекса процессных мероприятий «Создание условий для эффективного и ответственного управления муниципальными финансами, повышения устойчивости бюджетов муниципальных образований» государственной программы Красноярского края «Управление государственными финансами»</t>
  </si>
  <si>
    <t>20219999042724150</t>
  </si>
  <si>
    <t>Дотации бюджетам муниципальных образований края на частичную компенсацию расходов на повышение размеров оплаты труда работникам бюджетной сферы Красноярского края по министерству финансов Красноярского края в рамках непрограммных расходов отдельных органов исполнительной власти</t>
  </si>
  <si>
    <t>20220000000000150</t>
  </si>
  <si>
    <t>Субсидии бюджетам бюджетной системы Российской Федерации (межбюджетные субсидии)</t>
  </si>
  <si>
    <t>20225304000000150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</si>
  <si>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</si>
  <si>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20225304040000150</t>
  </si>
  <si>
    <t>Субсидии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</si>
  <si>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20225519000000150</t>
  </si>
  <si>
    <t>Субсидии бюджетам на поддержку отрасли культуры</t>
  </si>
  <si>
    <t>20225519040000150</t>
  </si>
  <si>
    <t>Субсидии бюджетам городских округов на поддержку отрасли культуры</t>
  </si>
  <si>
    <t>20225555000000150</t>
  </si>
  <si>
    <t>Субсидии бюджетам на реализацию программ формирования современной городской среды</t>
  </si>
  <si>
    <t>20225555040000150</t>
  </si>
  <si>
    <t>Субсидии бюджетам городских округов на реализацию программ формирования современной городской среды</t>
  </si>
  <si>
    <t>20225750000000150</t>
  </si>
  <si>
    <t>Субсидии бюджетам на реализацию мероприятий по модернизации школьных систем образования</t>
  </si>
  <si>
    <t>20225750040000150</t>
  </si>
  <si>
    <t>Субсидии бюджетам городских округов на реализацию мероприятий по модернизации школьных систем образования</t>
  </si>
  <si>
    <t>20229999000000150</t>
  </si>
  <si>
    <t>Прочие субсидии</t>
  </si>
  <si>
    <t>20229999040000150</t>
  </si>
  <si>
    <t>Прочие субсидии бюджетам городских округов</t>
  </si>
  <si>
    <t>20229999041060150</t>
  </si>
  <si>
    <t>Субсидии бюджетам муниципальных образований на реализацию мероприятий, направленных на повышение безопасности дорожного движения, за счет средств дорожного фонда Красноярского края в рамках регионального проекта «Безопасность дорожного движения» государственной программы Красноярского края «Развитие транспортной системы»</t>
  </si>
  <si>
    <t>20229999047397150</t>
  </si>
  <si>
    <t>Субсидии бюджетам муниципальных образований на частичное финансирование (возмещение) расходов муниципальных образований края на выплаты врачам (включая санитарных врачей), медицинским сестрам диетическим, шеф-поварам, старшим воспитателям муниципальных загородных оздоровительных лагерей, оплату услуг по санитарно-эпидемиологической оценке обстановки муниципальных загородных оздоровительных лагерей, оказанных на договорной основе, в случае отсутствия в муниципальных загородных оздоровительных лагерях санитарных врачей в рамках комплекса процессных мероприятий «Обеспечение отдыха и оздоровления детей» государственной программы Красноярского края «Развитие образования»</t>
  </si>
  <si>
    <t>20229999047456150</t>
  </si>
  <si>
    <t>Субсидии бюджетам муниципальных образований на поддержку деятельности муниципальных молодежных центров в рамках комплекса процессных мероприятий «Вовлечение молодежи в социальную практику» государственной программы Красноярского края «Молодежь Красноярского края в XXI веке»</t>
  </si>
  <si>
    <t>20229999047488150</t>
  </si>
  <si>
    <t>Субсидии бюджетам муниципальных образований на комплектование книжных фондов библиотек муниципальных образований Красноярского края в рамках ведомственного проекта «Сохранение культурного и исторического наследия» государственной программы Красноярского края «Развитие культуры и туризма»</t>
  </si>
  <si>
    <t>20229999047563150</t>
  </si>
  <si>
    <t>20229999047582150</t>
  </si>
  <si>
    <t>Субсидии бюджетам муниципальных образований на приведение зданий и сооружений организаций, реализующих образовательные программы дошкольного образования, в соответствие с требованиями законодательства в рамках ведомственного проекта «Модернизация инфраструктуры региональной системы образования и оздоровления детей» государственной программы Красноярского края «Развитие образования»</t>
  </si>
  <si>
    <t>20229999047583150</t>
  </si>
  <si>
    <t>Субсидии бюджетам муниципальных образований края на софинансирование организации и обеспечения бесплатным питанием обучающихся с ограниченными возможностями здоровья в муниципальных образовательных организациях в рамках комплекса процессных мероприятий «Создание в системе дошкольного, общего и дополнительного образования равных возможностей для современного качественного образования, позитивной социализации детей» государственной программы Красноярского края «Развитие образования»</t>
  </si>
  <si>
    <t>20229999047607150</t>
  </si>
  <si>
    <t>Субсидии бюджетам муниципальных образований на реализацию муниципальных программ развития субъектов малого и среднего предпринимательства в рамках ведомственного проекта «Развитие субъектов малого и среднего предпринимательства» государственной программы Красноярского края «Развитие малого и среднего предпринимательства и инновационной деятельности»</t>
  </si>
  <si>
    <t>20229999047673150</t>
  </si>
  <si>
    <t>Субсидия бюджету муниципального образования город Зеленогорск на строительство универсального спортивного зала с искусственным льдом и трибунами для зрителей в рамках ведомственного проекта «Развитие физической культуры и массового спорта» государственной программы Красноярского края «Развитие физической культуры и спорта»</t>
  </si>
  <si>
    <t>20230000000000150</t>
  </si>
  <si>
    <t>Субвенции бюджетам бюджетной системы Российской Федерации</t>
  </si>
  <si>
    <t>20230024000000150</t>
  </si>
  <si>
    <t>Субвенции местным бюджетам на выполнение передаваемых полномочий субъектов Российской Федерации</t>
  </si>
  <si>
    <t>20230024040000150</t>
  </si>
  <si>
    <t>Субвенции бюджетам городских округов на выполнение передаваемых полномочий субъектов Российской Федерации</t>
  </si>
  <si>
    <t>20230024040289150</t>
  </si>
  <si>
    <t>Субвенции бюджетам муниципальных образований на организацию и осуществление деятельности по опеке и попечительству в отношении совершеннолетних граждан, а также в сфере патронажа (в соответствии с Законом края от 11 июля 2019 года № 7-2988) в рамках комплекса процессных мероприятий «Повышение качества и доступности социальных услуг» государственной программы Красноярского края «Развитие системы социальной поддержки граждан»</t>
  </si>
  <si>
    <t>20230024047408150</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</si>
  <si>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находящихся на территории края, общедоступного и бесплатного дошкольного образования в муниципальных общеобразовательных организациях, находящихся на территории края, в части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комплекса процессных мероприятий «Создание в системе дошкольного, общего и дополнительного образования равных возможностей для современного качественного образования, позитивной социализации детей» государственной программы Красноярского края «Развитие образования»</t>
  </si>
  <si>
    <t>20230024047409150</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</si>
  <si>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находящихся на территории края, обеспечение дополнительного образования детей в муниципальных общеобразовательных организациях, находящихся на территории края, в части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комплекса процессных мероприятий «Создание в системе дошкольного, общего и дополнительного образования равных возможностей для современного качественного образования, позитивной социализации детей» государственной программы Красноярского края «Развитие образования»</t>
  </si>
  <si>
    <t>20230024047429150</t>
  </si>
  <si>
    <t>Субвенции бюджетам муниципальных образований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(в соответствии с Законом края от 30 января 2014 года № 6-2056) по министерству экономики и регионального развития Красноярского края в рамках непрограммных расходов отдельных органов исполнительной власти</t>
  </si>
  <si>
    <t>20230024047514150</t>
  </si>
  <si>
    <t>Субвенции бюджетам муниципальных образований на выполнение государственных полномочий по созданию и обеспечению деятельности административных комиссий (в соответствии с Законом края от 23 апреля 2009 года № 8-3170) в рамках непрограммных расходов органов судебной власти</t>
  </si>
  <si>
    <t>20230024047518150</t>
  </si>
  <si>
    <t>Субвенции бюджетам муниципальных образований края 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 (в соответствии с Законом края от 13 июня 2013 года № 4-1402) в рамках комплекса процессных мероприятий «Обеспечение охраны окружающей среды, природных комплексов и объектов, сохранение биологического разнообразия» государственной программы Красноярского края «Охрана окружающей среды, воспроизводство природных ресурсов»</t>
  </si>
  <si>
    <t>20230024047519150</t>
  </si>
  <si>
    <t>Субвенции бюджетам муниципальных образований на осуществление государственных полномочий в области архивного дела, переданных органам местного самоуправления Красноярского края (в соответствии с Законом края от 21 декабря 2010 года № 11-5564), в рамках комплекса процессных мероприятий «Создание условий для развития архивного дела» государственной программы Красноярского края «Развитие культуры и туризма»</t>
  </si>
  <si>
    <t>20230024047552150</t>
  </si>
  <si>
    <t>Субвенции бюджетам муниципальных образований на осуществление государственных полномочий по организации и осуществлению деятельности по опеке и попечительству (в соответствии с Законом края от 20 декабря 2007 года № 4-1089) в рамках комплекса процессных мероприятий «Развитие семейных форм воспитания детей-сирот и детей, оставшихся без попечения родителей, оказание государственной поддержки детям-сиротам и детям, оставшимся без попечения родителей, а также лицам из их числа» государственной программы Красноярского края «Развитие образования»</t>
  </si>
  <si>
    <t>20230024047554150</t>
  </si>
  <si>
    <t>Субвенции бюджетам муниципальных образований на исполнение государственных полномочий по осуществлению присмотра и ухода за детьми-инвалидами, детьми-сиротами и детьми, оставшимися без попечения родителей, а также за детьми с туберкулезной интоксикацией, обучающимися в муниципальных образовательных организациях, реализующих образовательную программу дошкольного образования, без взимания родительской платы (в соответствии с Законом края от 27 декабря 2005 года № 17-4379) в рамках комплекса процессных мероприятий «Создание в системе дошкольного, общего и дополнительного образования равных возможностей для современного качественного образования, позитивной социализации детей» государственной программы Красноярского края «Развитие образования»</t>
  </si>
  <si>
    <t>20230024047564150</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</si>
  <si>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находящихся на территории края, обеспечение дополнительного образования детей в муниципальных общеобразовательных организациях, находящихся на территории края, за исключением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комплекса процессных мероприятий «Создание в системе дошкольного, общего и дополнительного образования равных возможностей для современного качественного образования, позитивной социализации детей» государственной программы Красноярского края «Развитие образования»</t>
  </si>
  <si>
    <t>20230024047566150</t>
  </si>
  <si>
    <t>Субвенции бюджетам муниципальных образований на обеспечение бесплатным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(в соответствии с Законом края от 27 декабря 2005 года № 17-4377) в рамках комплекса процессных мероприятий «Создание в системе дошкольного, общего и дополнительного образования равных возможностей для современного качественного образования, позитивной социализации детей» государственной программы Красноярского края «Развитие образования»</t>
  </si>
  <si>
    <t>20230024047570150</t>
  </si>
  <si>
    <t>Субвенции бюджетам муниципальных образований на реализацию отдельных мер по обеспечению ограничения платы граждан за коммунальные услуги (в соответствии с Законом края от 1 декабря 2014 года № 7-2839) в рамках комплекса процессных мероприятий «Обеспечение доступности платы граждан» государственной программы Красноярского края «Реформирование и модернизация жилищно-коммунального хозяйства и повышение энергетической эффективности»</t>
  </si>
  <si>
    <t>20230024047587150</t>
  </si>
  <si>
    <t>Субвенции бюджетам муниципальных образований на 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лиц,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лет (в соответствии с Законом края от 24 декабря 2009 года № 9-4225), в рамках комплекса процессных мероприятий «Выполнение государственных обязательств по улучшению жилищных условий отдельных категорий граждан» государственной программы Красноярского края «Создание условий для обеспечения доступным и комфортным жильем граждан»</t>
  </si>
  <si>
    <t>20230024047588150</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</si>
  <si>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находящихся на территории края, общедоступного и бесплатного дошкольного образования в муниципальных общеобразовательных организациях, находящихся на территории края, за исключением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комплекса процессных мероприятий «Создание в системе дошкольного, общего и дополнительного образования равных возможностей для современного качественного образования, позитивной социализации детей» государственной программы Красноярского края «Развитие образования»</t>
  </si>
  <si>
    <t>20230024047604150</t>
  </si>
  <si>
    <t>Субвенции бюджетам муниципальных образований на осуществление государственных полномочий по созданию и обеспечению деятельности комиссий по делам несовершеннолетних и защите их прав (в соответствии с Законом края от 26 декабря 2006 года № 21-5589) по министерству образования Красноярского края в рамках непрограммных расходов отдельных органов исполнительной власти</t>
  </si>
  <si>
    <t>20230024047649150</t>
  </si>
  <si>
    <t>Субвенции бюджетам муниципальных образований на осуществление государственных полномочий по организации и обеспечению отдыха и оздоровления детей (в соответствии с Законом края от 19 апреля 2018 года № 5-1533) в рамках комплекса процессных мероприятий «Обеспечение отдыха и оздоровления детей» государственной программы Красноярского края «Развитие образования»</t>
  </si>
  <si>
    <t>20230024047846150</t>
  </si>
  <si>
    <t>20230029000000150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</si>
  <si>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</si>
  <si>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20230029040000150</t>
  </si>
  <si>
    <t>Субвенции бюджетам городских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</si>
  <si>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20235082000000150</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</si>
  <si>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</si>
  <si>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20235082040000150</t>
  </si>
  <si>
    <t>Субвенции бюджетам городских округов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</si>
  <si>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20235120000000150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</si>
  <si>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</si>
  <si>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20235120040000150</t>
  </si>
  <si>
    <t>Субвенции бюджетам городских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</si>
  <si>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20240000000000150</t>
  </si>
  <si>
    <t>Иные межбюджетные трансферты</t>
  </si>
  <si>
    <t>20245179000000150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</si>
  <si>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</si>
  <si>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20245179040000150</t>
  </si>
  <si>
    <t>Межбюджетные трансферты,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</si>
  <si>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20245303000000150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</si>
  <si>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</si>
  <si>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20245303040000150</t>
  </si>
  <si>
    <t>Межбюджетные трансферты,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</si>
  <si>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20700000000000000</t>
  </si>
  <si>
    <t>ПРОЧИЕ БЕЗВОЗМЕЗДНЫЕ ПОСТУПЛЕНИЯ</t>
  </si>
  <si>
    <t>20704000040000150</t>
  </si>
  <si>
    <t>Прочие безвозмездные поступления в бюджеты городских округов</t>
  </si>
  <si>
    <t>20704050040000150</t>
  </si>
  <si>
    <t>21900000000000000</t>
  </si>
  <si>
    <t>ВОЗВРАТ ОСТАТКОВ СУБСИДИЙ, СУБВЕНЦИЙ И ИНЫХ МЕЖБЮДЖЕТНЫХ ТРАНСФЕРТОВ, ИМЕЮЩИХ ЦЕЛЕВОЕ НАЗНАЧЕНИЕ, ПРОШЛЫХ ЛЕТ</t>
  </si>
  <si>
    <t>21900000040000150</t>
  </si>
  <si>
    <t>Возврат остатков субсидий, субвенций и иных межбюджетных трансфертов, имеющих целевое назначение, прошлых лет из бюджетов городских округов</t>
  </si>
  <si>
    <t>21925304040000150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</si>
  <si>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городских округов</t>
  </si>
  <si>
    <t>21960010040000150</t>
  </si>
  <si>
    <t>Возврат прочих остатков субсидий, субвенций и иных межбюджетных трансфертов, имеющих целевое назначение, прошлых лет из бюджетов городских округов</t>
  </si>
  <si>
    <t>ИТОГО:</t>
  </si>
  <si>
    <t>Приложение № 2</t>
  </si>
  <si>
    <t>к решению Совета депутатов</t>
  </si>
  <si>
    <t>ЗАТО г. Зеленогорск</t>
  </si>
  <si>
    <t>от  14.12.2023  № 7-25р</t>
  </si>
  <si>
    <t xml:space="preserve">Доходы местного бюджета на 2024 год и плановый период 2025 - 2026 годов </t>
  </si>
  <si>
    <t>11302990000000130</t>
  </si>
  <si>
    <t>Прочие доходы от компенсации затрат государства</t>
  </si>
  <si>
    <t>11302994040000130</t>
  </si>
  <si>
    <t>Прочие доходы от компенсации затрат бюджетов городских округов</t>
  </si>
  <si>
    <t>017</t>
  </si>
  <si>
    <t>019</t>
  </si>
  <si>
    <t>11700000000000000</t>
  </si>
  <si>
    <t>ПРОЧИЕ НЕНАЛОГОВЫЕ ДОХОДЫ</t>
  </si>
  <si>
    <t>11715000000000150</t>
  </si>
  <si>
    <t>Инициативные платежи</t>
  </si>
  <si>
    <t>11715020040000150</t>
  </si>
  <si>
    <t>Инициативные платежи, зачисляемые в бюджеты городских округов</t>
  </si>
  <si>
    <t>11715020040002150</t>
  </si>
  <si>
    <t>Инициативные платежи, зачисляемые в бюджеты городских округов (поступления от физических лиц)</t>
  </si>
  <si>
    <t>20225172000000150</t>
  </si>
  <si>
    <t>Субсидии бюджетам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</si>
  <si>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20225497000000150</t>
  </si>
  <si>
    <t>Субсидии бюджетам на реализацию мероприятий по обеспечению жильем молодых семей</t>
  </si>
  <si>
    <t>20225497040000150</t>
  </si>
  <si>
    <t>Субсидии бюджетам городских округов на реализацию мероприятий по обеспечению жильем молодых семей</t>
  </si>
  <si>
    <t>20229999042650150</t>
  </si>
  <si>
    <t>Субсидии бюджетам муниципальных образований на выполнение требований федеральных стандартов спортивной подготовки в рамках ведомственного проекта «Развитие спорта высших достижений и системы подготовки спортивного резерва» государственной программы Красноярского края «Развитие физической культуры и спорта»</t>
  </si>
  <si>
    <t>20229999042654150</t>
  </si>
  <si>
    <t>Субсидии бюджетам муниципальных образований на развитие детско-юношеского спорта в рамках ведомственного проекта «Развитие спорта высших достижений и системы подготовки спортивного резерва» государственной программы Красноярского края «Развитие физической культуры и спорта»</t>
  </si>
  <si>
    <t>20229999047398150</t>
  </si>
  <si>
    <t>Субсидии бюджетам муниципальных образований на проведение мероприятий, направленных на обеспечение безопасного участия детей в дорожном движении, в рамках регионального проекта «Безопасность дорожного движения» государственной программы Красноярского края «Развитие транспортной системы»</t>
  </si>
  <si>
    <t>20229999047413150</t>
  </si>
  <si>
    <t>Субсидии бюджетам муниципальных образований края на частичное финансирование (возмещение) расходов на содержание единых дежурно-диспетчерских служб муниципальных образований Красноярского края в рамках ведомственного проекта «Предупреждение, спасение, помощь населению в чрезвычайных ситуациях» государственной программы Красноярского края «Защита от чрезвычайных ситуаций природного и техногенного характера и обеспечение безопасности населения»</t>
  </si>
  <si>
    <t>20229999047436150</t>
  </si>
  <si>
    <t>Субсидии бюджетам муниципальных образований на приобретение специализированных транспортных средств для перевозки инвалидов, спортивного оборудования, инвентаря, экипировки для занятий физической культурой и спортом лиц с ограниченными возможностями здоровья и инвалидов в муниципальных физкультурно-спортивных организациях в рамках ведомственного проекта «Развитие спорта высших достижений и системы подготовки спортивного резерва» государственной программы Красноярского края «Развитие физической культуры и спорта»</t>
  </si>
  <si>
    <t>20229999047437150</t>
  </si>
  <si>
    <t>Субсидии бюджетам муниципальных образований на модернизацию и укрепление материально-технической базы муниципальных физкультурно-спортивных организаций и муниципальных образовательных организаций, осуществляющих деятельность в области физической культуры и спорта, в рамках ведомственного проекта «Развитие физической культуры и массового спорта» государственной программы Красноярского края «Развитие физической культуры и спорта»</t>
  </si>
  <si>
    <t>20229999047470150</t>
  </si>
  <si>
    <t>Субсидии бюджетам муниципальных образований на создание условий для предоставления горячего питания обучающимся общеобразовательных организаций в рамках ведомственного проекта «Модернизация инфраструктуры региональной системы образования и оздоровления детей» государственной программы Красноярского края «Развитие образования»</t>
  </si>
  <si>
    <t>20229999047497150</t>
  </si>
  <si>
    <t>Субсидии бюджетам муниципальных образований на мероприятия в области обеспечения капитального ремонта, реконструкции и строительства гидротехнических сооружений в рамках ведомственного проекта «Повышение уровня экологической безопасности, сохранение природных систем, биологического разнообразия, развитие экологического просвещения» государственной программы Красноярского края «Охрана окружающей среды, воспроизводство природных ресурсов»</t>
  </si>
  <si>
    <t>20229999047509150</t>
  </si>
  <si>
    <t>Субсидии бюджетам муниципальных образований на капитальный ремонт и ремонт автомобильных дорог общего пользования местного значения за счет средств дорожного фонда Красноярского края в рамках ведомственного проекта «Дороги Красноярья» государственной программы Красноярского края «Развитие транспортной системы»</t>
  </si>
  <si>
    <t>20229999047559150</t>
  </si>
  <si>
    <t>Субсидии бюджетам муниципальных образований края на проведение мероприятий по обеспечению антитеррористической защищенности объектов образования в рамках ведомственного проекта «Модернизация инфраструктуры региональной системы образования и оздоровления детей» государственной программы Красноярского края «Развитие образования»</t>
  </si>
  <si>
    <t>20229999047571150</t>
  </si>
  <si>
    <t>Субсидии бюджетам муниципальных образований на финансирование расходов по капитальному ремонту, реконструкции находящихся в муниципальной собственности объектов коммунальной инфраструктуры, источников тепловой энергии и тепловых сетей, объектов электросетевого хозяйства и источников электрической энергии, а также на приобретение технологического оборудования, спецтехники для обеспечения функционирования систем теплоснабжения, электроснабжения, водоснабжения, водоотведения и очистки сточных вод в рамках ведомственного проекта «Модернизация, реконструкция и капитальный ремонт объектов коммунальной инфраструктуры муниципальных образований» государственной программы Красноярского края «Реформирование и модернизация жилищно-коммунального хозяйства и повышение энергетической эффективности»</t>
  </si>
  <si>
    <t>20229999047579150</t>
  </si>
  <si>
    <t>Субсидии бюджетам муниципальных образований на реализацию муниципальных программ (подпрограмм) поддержки социально ориентированных некоммерческих организаций в рамках комплекса процессных мероприятий «Обеспечение реализации общественных и гражданских инициатив и поддержка институтов гражданского общества» государственной программы Красноярского края «Содействие развитию гражданского общества»</t>
  </si>
  <si>
    <t>20229999047661150</t>
  </si>
  <si>
    <t>20229999047668150</t>
  </si>
  <si>
    <t>Субсидии бюджетам муниципальных образований на реализацию муниципальных программ развития субъектов малого и среднего предпринимательства в целях предоставления грантовой поддержки на начало ведения предпринимательской деятельности, развития социального предпринимательства в рамках ведомственного проекта «Развитие субъектов малого и среднего предпринимательства» государственной программы Красноярского края «Развитие малого и среднего предпринимательства и инновационной деятельности»</t>
  </si>
  <si>
    <t>20229999047674150</t>
  </si>
  <si>
    <t>Субсидии бюджетам муниципальных образований на оснащение мест для занятий физической культурой на открытом воздухе и проведения тестирования населения в соответствии с требованиями Всероссийского физкультурно-спортивного комплекса «Готов к труду и обороне» (ГТО) в рамках ведомственного проекта «Развитие физической культуры и массового спорта» государственной программы Красноярского края «Развитие физической культуры и спорта»</t>
  </si>
  <si>
    <t>20229999047840150</t>
  </si>
  <si>
    <t>Субсидии бюджетам муниципальных образований на осуществление (возмещение) расходов, направленных на развитие и повышение качества работы муниципальных учреждений, предоставление новых муниципальных услуг, повышение их качества, в рамках ведомственного проекта «Вовлечение населения в решение вопросов местного значения» государственной программы Красноярского края «Содействие развитию местного самоуправления»</t>
  </si>
  <si>
    <t>20229999047844150</t>
  </si>
  <si>
    <t>Субсидии бюджетам муниципальных образований на реализацию мероприятий по благоустройству территорий в рамках регионального проекта «Формирование комфортной городской среды» государственной программы Красноярского края «Содействие органам местного самоуправления в формировании современной городской среды»</t>
  </si>
  <si>
    <t>20249999000000150</t>
  </si>
  <si>
    <t>Прочие межбюджетные трансферты, передаваемые бюджетам</t>
  </si>
  <si>
    <t>20249999040000150</t>
  </si>
  <si>
    <t>Прочие межбюджетные трансферты, передаваемые бюджетам городских округов</t>
  </si>
  <si>
    <t>20249999040853150</t>
  </si>
  <si>
    <t>Иные межбюджетные трансферты бюджетам муниципальных образований на финансовое обеспечение (возмещение) расходов, связанных с предоставлением мер социальной поддержки в сфере дошкольного и общего образования детям из семей лиц, принимающих (принимавших) участие в специальной военной операции, по министерству образования Красноярского края в рамках непрограммных расходов отдельных органов исполнительной власти</t>
  </si>
  <si>
    <t>20249999041032150</t>
  </si>
  <si>
    <t>Иные межбюджетные трансферты из краевого бюджета бюджетам муниципальных образований Красноярского края на финансовое обеспечение расходов на увеличение размеров оплаты труда отдельным категориям работников бюджетной сферы Красноярского края по министерству финансов Красноярского края в рамках непрограммных расходов отдельных органов исполнительной власти</t>
  </si>
  <si>
    <t>20249999047418150</t>
  </si>
  <si>
    <t>Иные межбюджетные трансферты бюджетам муниципальных образований на поддержку физкультурно-спортивных клубов по месту жительства в рамках ведомственного проекта «Развитие физической культуры и массового спорта» государственной программы Красноярского края «Развитие физической культуры и спорта»</t>
  </si>
  <si>
    <t>20249999047555150</t>
  </si>
  <si>
    <t>Иные межбюджетные трансферты бюджетам муниципальных образований на реализацию мероприятий по неспецифической профилактике инфекций, передающихся иксодовыми клещами, путем организации и проведения акарицидных обработок наиболее посещаемых населением участков территории природных очагов клещевых инфекций в рамках комплекса процессных мероприятий «Профилактика заболеваний и формирование здорового образа жизни. Обеспечение первичной медико-санитарной помощи, паллиативной помощи» государственной программы Красноярского края «Развитие здравоохранения»</t>
  </si>
  <si>
    <t>20249999047641150</t>
  </si>
  <si>
    <t>Иные межбюджетные трансферты бюджетам муниципальных образований на осуществление расходов, направленных на реализацию мероприятий по поддержке местных инициатив, в рамках ведомственного проекта «Вовлечение населения в решение вопросов местного значения» государственной программы Красноярского края «Содействие развитию местного самоуправления»</t>
  </si>
  <si>
    <t>20249999047745150</t>
  </si>
  <si>
    <t>Иные межбюджетные трансферты бюджетам муниципальных образований за содействие развитию налогового потенциала в рамках ведомственного проекта «Стимулирование органов местного самоуправления муниципальных образований к повышению эффективности деятельности» государственной программы Красноярского края «Содействие развитию местного самоуправления»</t>
  </si>
  <si>
    <t>21800000000000000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</si>
  <si>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</si>
  <si>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21800000000000150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</si>
  <si>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</si>
  <si>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21800000040000150</t>
  </si>
  <si>
    <t>Доходы бюджетов городских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</si>
  <si>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21804000040000150</t>
  </si>
  <si>
    <t>Доходы бюджетов городских округов от возврата организациями остатков субсидий прошлых лет</t>
  </si>
  <si>
    <t>21804010040000150</t>
  </si>
  <si>
    <t>Доходы бюджетов городских округов от возврата бюджетными учреждениями остатков субсидий прошлых лет</t>
  </si>
  <si>
    <t>Сумма на 2024 год, рублей</t>
  </si>
  <si>
    <t>Сумма на 2025 год, рублей</t>
  </si>
  <si>
    <t>Сумма на 2026 год, рублей</t>
  </si>
  <si>
    <t>Субсидии бюджетам муниципальных образований на реализацию муниципальных программ развития субъектов малого и среднего предпринимательства в целях реализации инвестиционных проектов субъектами малого и среднего предпринимательства в приоритетных отраслях в рамках ведомственного проекта «Развитие субъектов малого и среднего предпринимательства» государственной программы Красноярского края «Развитие малого и среднего предпринимательства и инновационной деятельности»</t>
  </si>
  <si>
    <t>Межбюджетные трансферты,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</si>
  <si>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20245050040000150</t>
  </si>
  <si>
    <t>20249999045299150</t>
  </si>
  <si>
    <t>Иные межбюджетные трансферты бюджетам муниципальных образований на обустройство и восстановление воинских захоронений в рамках ведомственного проекта «Благоустройство территорий муниципальных образований» государственной программы Красноярского края «Содействие развитию местного самоуправления»</t>
  </si>
  <si>
    <t>20249999047463150</t>
  </si>
  <si>
    <t>Иные межбюджетные трансферты бюджетам муниципальных образований на обустройство мест (площадок) накопления отходов потребления и (или) приобретение контейнерного оборудования в рамках ведомственного проекта «Повышение уровня экологической безопасности, сохранение природных систем, биологического разнообразия, развитие экологического просвещения» государственной программы Красноярского края «Охрана окружающей среды, воспроизводство природных ресурсов»</t>
  </si>
  <si>
    <t>11705040040000180</t>
  </si>
  <si>
    <t>11705000000000180</t>
  </si>
  <si>
    <t>Прочие неналоговые доходы бюджетов городских округов</t>
  </si>
  <si>
    <t>Прочие неналоговые доходы</t>
  </si>
  <si>
    <t>20404099040000150</t>
  </si>
  <si>
    <t>Прочие безвозмездные поступления от негосударственных организаций в бюджеты городских округов</t>
  </si>
  <si>
    <t>20404000040000150</t>
  </si>
  <si>
    <t>Безвозмездные поступления от негосударственных организаций в бюджеты городских округов</t>
  </si>
  <si>
    <t>БЕЗВОЗМЕЗДНЫЕ ПОСТУПЛЕНИЯ ОТ НЕГОСУДАРСТВЕННЫХ ОРГАНИЗАЦИЙ</t>
  </si>
  <si>
    <t>20400000000000000</t>
  </si>
  <si>
    <t>10101014020000110</t>
  </si>
  <si>
    <t>10101016020000110</t>
  </si>
  <si>
    <t>10102040010000110</t>
  </si>
  <si>
    <t>10502010020000110</t>
  </si>
  <si>
    <t>10502000020000110</t>
  </si>
  <si>
    <t>Единый налог на вмененный доход для отдельных видов деятельности</t>
  </si>
  <si>
    <t>014</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</si>
  <si>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налоговые периоды до 1 января 2023 года (в том числе перерасчеты, недоимка и задолженность), зачисляемый в бюджеты субъектов Российской Федерации</t>
  </si>
  <si>
    <t>Налог на прибыль организаций, уплачиваемый международными холдинговыми компаниями, зачисляемый в бюджеты субъектов Российской Федерации</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</si>
  <si>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</si>
  <si>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11204000000000120</t>
  </si>
  <si>
    <t>Плата за использование лесов</t>
  </si>
  <si>
    <t>11204040040000120</t>
  </si>
  <si>
    <t>Плата за использование лесов, расположенных на землях иных категорий, находящихся в собственности городских округов</t>
  </si>
  <si>
    <t>11204041040000120</t>
  </si>
  <si>
    <t>Плата за использование лесов, расположенных на землях иных категорий, находящихся в собственности городских округов, в части платы по договору купли-продажи лесных насаждений</t>
  </si>
  <si>
    <t>075</t>
  </si>
  <si>
    <t>120</t>
  </si>
  <si>
    <t>11607010000000140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</si>
  <si>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</si>
  <si>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11607010040000140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</si>
  <si>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округа</t>
  </si>
  <si>
    <t>11610100000000140</t>
  </si>
  <si>
    <t>Денежные взыскания, налагаемые в возмещение ущерба, причиненного в результате незаконного или нецелевого использования бюджетных средств</t>
  </si>
  <si>
    <t>11610100040000140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</si>
  <si>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городских округов)</t>
  </si>
  <si>
    <t>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</si>
  <si>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</si>
  <si>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11610123010000140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</si>
  <si>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</si>
  <si>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188</t>
  </si>
  <si>
    <t>Субвенции бюджетам муниципальных образований на осуществление отдельных государственных полномочий по обеспечению предоставления меры социальной поддержки гражданам, достигшим возраста 21 года и старше, имевшим в соответствии с федеральным законодательством статус детей-сирот, детей, оставшихся без попечения родителей, лиц из числа детей-сирот и детей, оставшихся без попечения родителей (в соответствии с Законом края от 8 июля 2021 года № 11-5284), в рамках комплекса процессных мероприятий «Выполнение государственных обязательств по улучшению жилищных условий отдельных категорий граждан» государственной программы Красноярского края «Создание условий для обеспечения доступным и комфортным жильем граждан»</t>
  </si>
  <si>
    <t>Субсидии бюджетам муниципальных образований на приведение зданий и сооружений общеобразовательных организаций в соответствие с требованиями законодательства в рамках ведомственного проекта «Модернизация инфраструктуры региональной системы образования и оздоровления детей» государственной программы Красноярского края «Развитие образования»</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</si>
  <si>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</si>
  <si>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</si>
  <si>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</si>
  <si>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</si>
  <si>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 xml:space="preserve">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t>
  </si>
  <si>
    <t>от 25.12.2024  № 21-94р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</si>
</sst>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numFmts>
  <fonts count="10" x14ac:knownFonts="1">
    <font>
      <sz val="10"/>
      <name val="Arial"/>
    </font>
    <font>
      <sz val="11"/>
      <name val="Arial"/>
      <family val="2"/>
      <charset val="204"/>
    </font>
    <font>
      <b/>
      <sz val="11"/>
      <name val="Arial Cyr"/>
    </font>
    <font>
      <sz val="11"/>
      <name val="Arial Cyr"/>
    </font>
    <font>
      <sz val="12"/>
      <name val="Times New Roman"/>
      <family val="1"/>
      <charset val="204"/>
    </font>
    <font>
      <sz val="12"/>
      <name val="Arial"/>
      <family val="2"/>
      <charset val="204"/>
    </font>
    <font>
      <b/>
      <sz val="13"/>
      <name val="Times New Roman"/>
      <family val="1"/>
      <charset val="204"/>
    </font>
    <font>
      <sz val="13"/>
      <name val="Arial"/>
      <family val="2"/>
      <charset val="204"/>
    </font>
    <font>
      <sz val="13"/>
      <name val="MS Sans Serif"/>
    </font>
    <font>
      <sz val="13"/>
      <name val="Times New Roman"/>
      <family val="1"/>
      <charset val="20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hair">
        <color indexed="64"/>
      </right>
      <top style="hair">
        <color indexed="64"/>
      </top>
      <bottom style="hair">
        <color indexed="64"/>
      </bottom>
      <diagonal/>
    </border>
  </borders>
  <cellStyleXfs count="1">
    <xf numFmtId="0" fontId="0" fillId="0" borderId="0"/>
  </cellStyleXfs>
  <cellXfs count="45">
    <xf numFmtId="0" fontId="0" fillId="0" borderId="0" xfId="0"/>
    <xf numFmtId="0" fontId="1" fillId="0" borderId="0" xfId="0" applyFont="1"/>
    <xf numFmtId="0" fontId="2" fillId="0" borderId="0" xfId="0" applyFont="1" applyBorder="1" applyAlignment="1" applyProtection="1">
      <alignment vertical="center"/>
    </xf>
    <xf numFmtId="49" fontId="3" fillId="0" borderId="0" xfId="0" applyNumberFormat="1" applyFont="1" applyBorder="1" applyAlignment="1" applyProtection="1">
      <alignment horizontal="right"/>
    </xf>
    <xf numFmtId="0" fontId="5" fillId="0" borderId="0" xfId="0" applyFont="1"/>
    <xf numFmtId="0" fontId="4" fillId="0" borderId="0" xfId="0" applyFont="1" applyBorder="1" applyAlignment="1" applyProtection="1">
      <alignment horizontal="right" vertical="center"/>
    </xf>
    <xf numFmtId="0" fontId="4" fillId="0" borderId="0" xfId="0" applyFont="1" applyBorder="1" applyAlignment="1" applyProtection="1">
      <alignment vertical="center"/>
    </xf>
    <xf numFmtId="0" fontId="4" fillId="0" borderId="0" xfId="0" applyFont="1" applyAlignment="1">
      <alignment vertical="center"/>
    </xf>
    <xf numFmtId="0" fontId="7" fillId="0" borderId="0" xfId="0" applyFont="1"/>
    <xf numFmtId="49" fontId="6" fillId="0" borderId="1" xfId="0" applyNumberFormat="1" applyFont="1" applyBorder="1" applyAlignment="1" applyProtection="1">
      <alignment horizontal="center" vertical="center" wrapText="1"/>
    </xf>
    <xf numFmtId="49" fontId="6" fillId="0" borderId="1" xfId="0" applyNumberFormat="1" applyFont="1" applyBorder="1" applyAlignment="1" applyProtection="1">
      <alignment horizontal="left" vertical="center" wrapText="1"/>
    </xf>
    <xf numFmtId="4" fontId="6" fillId="0" borderId="1" xfId="0" applyNumberFormat="1" applyFont="1" applyBorder="1" applyAlignment="1" applyProtection="1">
      <alignment horizontal="right" vertical="center" wrapText="1"/>
    </xf>
    <xf numFmtId="49" fontId="9" fillId="0" borderId="1" xfId="0" applyNumberFormat="1" applyFont="1" applyBorder="1" applyAlignment="1" applyProtection="1">
      <alignment horizontal="center" vertical="center" wrapText="1"/>
    </xf>
    <xf numFmtId="164" fontId="9" fillId="0" borderId="1" xfId="0" applyNumberFormat="1" applyFont="1" applyBorder="1" applyAlignment="1" applyProtection="1">
      <alignment horizontal="left" vertical="center" wrapText="1"/>
    </xf>
    <xf numFmtId="4" fontId="9" fillId="0" borderId="1" xfId="0" applyNumberFormat="1" applyFont="1" applyBorder="1" applyAlignment="1" applyProtection="1">
      <alignment horizontal="right" vertical="center" wrapText="1"/>
    </xf>
    <xf numFmtId="49" fontId="9" fillId="0" borderId="1" xfId="0" applyNumberFormat="1" applyFont="1" applyBorder="1" applyAlignment="1" applyProtection="1">
      <alignment horizontal="left" vertical="center" wrapText="1"/>
    </xf>
    <xf numFmtId="164" fontId="6" fillId="0" borderId="1" xfId="0" applyNumberFormat="1" applyFont="1" applyBorder="1" applyAlignment="1" applyProtection="1">
      <alignment horizontal="left" vertical="center" wrapText="1"/>
    </xf>
    <xf numFmtId="49" fontId="9" fillId="0" borderId="1" xfId="0" applyNumberFormat="1" applyFont="1" applyBorder="1" applyAlignment="1" applyProtection="1">
      <alignment horizontal="center" vertical="top" wrapText="1"/>
    </xf>
    <xf numFmtId="164" fontId="9" fillId="0" borderId="1" xfId="0" applyNumberFormat="1" applyFont="1" applyBorder="1" applyAlignment="1" applyProtection="1">
      <alignment horizontal="left" vertical="top" wrapText="1"/>
    </xf>
    <xf numFmtId="4" fontId="9" fillId="0" borderId="1" xfId="0" applyNumberFormat="1" applyFont="1" applyBorder="1" applyAlignment="1" applyProtection="1">
      <alignment horizontal="right" vertical="top" wrapText="1"/>
    </xf>
    <xf numFmtId="49" fontId="6" fillId="0" borderId="1" xfId="0" applyNumberFormat="1" applyFont="1" applyBorder="1" applyAlignment="1" applyProtection="1">
      <alignment horizontal="center" vertical="top" wrapText="1"/>
    </xf>
    <xf numFmtId="49" fontId="6" fillId="0" borderId="1" xfId="0" applyNumberFormat="1" applyFont="1" applyBorder="1" applyAlignment="1" applyProtection="1">
      <alignment horizontal="left" vertical="top" wrapText="1"/>
    </xf>
    <xf numFmtId="4" fontId="6" fillId="0" borderId="1" xfId="0" applyNumberFormat="1" applyFont="1" applyBorder="1" applyAlignment="1" applyProtection="1">
      <alignment horizontal="right" vertical="top" wrapText="1"/>
    </xf>
    <xf numFmtId="49" fontId="9" fillId="0" borderId="1" xfId="0" applyNumberFormat="1" applyFont="1" applyBorder="1" applyAlignment="1" applyProtection="1">
      <alignment horizontal="left" vertical="top" wrapText="1"/>
    </xf>
    <xf numFmtId="164" fontId="6" fillId="0" borderId="1" xfId="0" applyNumberFormat="1" applyFont="1" applyBorder="1" applyAlignment="1" applyProtection="1">
      <alignment horizontal="left" vertical="top" wrapText="1"/>
    </xf>
    <xf numFmtId="49" fontId="6" fillId="0" borderId="1" xfId="0" applyNumberFormat="1" applyFont="1" applyBorder="1" applyAlignment="1" applyProtection="1">
      <alignment horizontal="left" vertical="center" wrapText="1"/>
    </xf>
    <xf numFmtId="49" fontId="6" fillId="0" borderId="1" xfId="0" applyNumberFormat="1" applyFont="1" applyBorder="1" applyAlignment="1" applyProtection="1">
      <alignment horizontal="center" vertical="center" wrapText="1"/>
    </xf>
    <xf numFmtId="4" fontId="6" fillId="0" borderId="1" xfId="0" applyNumberFormat="1" applyFont="1" applyBorder="1" applyAlignment="1" applyProtection="1">
      <alignment horizontal="right" vertical="center" wrapText="1"/>
    </xf>
    <xf numFmtId="49" fontId="6" fillId="0" borderId="1" xfId="0" applyNumberFormat="1" applyFont="1" applyBorder="1" applyAlignment="1" applyProtection="1">
      <alignment horizontal="left" vertical="center" wrapText="1"/>
    </xf>
    <xf numFmtId="49" fontId="6" fillId="0" borderId="1" xfId="0" applyNumberFormat="1" applyFont="1" applyBorder="1" applyAlignment="1" applyProtection="1">
      <alignment horizontal="center" vertical="center" wrapText="1"/>
    </xf>
    <xf numFmtId="4" fontId="6" fillId="0" borderId="1" xfId="0" applyNumberFormat="1" applyFont="1" applyBorder="1" applyAlignment="1" applyProtection="1">
      <alignment horizontal="right" vertical="center" wrapText="1"/>
    </xf>
    <xf numFmtId="164" fontId="9" fillId="0" borderId="2" xfId="0" applyNumberFormat="1" applyFont="1" applyBorder="1" applyAlignment="1" applyProtection="1">
      <alignment horizontal="left" vertical="center" wrapText="1"/>
    </xf>
    <xf numFmtId="4" fontId="6" fillId="2" borderId="1" xfId="0" applyNumberFormat="1" applyFont="1" applyFill="1" applyBorder="1" applyAlignment="1" applyProtection="1">
      <alignment horizontal="right" vertical="center" wrapText="1"/>
    </xf>
    <xf numFmtId="4" fontId="6" fillId="0" borderId="1" xfId="0" applyNumberFormat="1" applyFont="1" applyFill="1" applyBorder="1" applyAlignment="1" applyProtection="1">
      <alignment horizontal="right" vertical="center" wrapText="1"/>
    </xf>
    <xf numFmtId="4" fontId="9" fillId="0" borderId="1" xfId="0" applyNumberFormat="1" applyFont="1" applyFill="1" applyBorder="1" applyAlignment="1" applyProtection="1">
      <alignment horizontal="right" vertical="center" wrapText="1"/>
    </xf>
    <xf numFmtId="49" fontId="6" fillId="0" borderId="1" xfId="0" applyNumberFormat="1" applyFont="1" applyBorder="1" applyAlignment="1" applyProtection="1">
      <alignment horizontal="left" vertical="center" wrapText="1"/>
    </xf>
    <xf numFmtId="0" fontId="4" fillId="0" borderId="0" xfId="0" applyFont="1" applyAlignment="1">
      <alignment horizontal="right"/>
    </xf>
    <xf numFmtId="0" fontId="8" fillId="0" borderId="0" xfId="0" applyFont="1" applyBorder="1" applyAlignment="1" applyProtection="1">
      <alignment horizontal="right"/>
    </xf>
    <xf numFmtId="0" fontId="4" fillId="0" borderId="0" xfId="0" applyFont="1" applyBorder="1" applyAlignment="1" applyProtection="1">
      <alignment horizontal="right"/>
    </xf>
    <xf numFmtId="0" fontId="4" fillId="0" borderId="0" xfId="0" applyFont="1" applyBorder="1" applyAlignment="1" applyProtection="1">
      <alignment horizontal="right" vertical="center"/>
    </xf>
    <xf numFmtId="0" fontId="6" fillId="0" borderId="0" xfId="0" applyFont="1" applyBorder="1" applyAlignment="1" applyProtection="1">
      <alignment horizontal="center"/>
    </xf>
    <xf numFmtId="0" fontId="6" fillId="0" borderId="1" xfId="0" applyFont="1" applyBorder="1" applyAlignment="1" applyProtection="1">
      <alignment horizontal="center" vertical="center" wrapText="1"/>
    </xf>
    <xf numFmtId="49" fontId="6" fillId="0" borderId="1" xfId="0" applyNumberFormat="1" applyFont="1" applyBorder="1" applyAlignment="1" applyProtection="1">
      <alignment horizontal="left" vertical="center" wrapText="1"/>
    </xf>
    <xf numFmtId="49" fontId="6" fillId="0" borderId="1" xfId="0" applyNumberFormat="1" applyFont="1" applyBorder="1" applyAlignment="1" applyProtection="1">
      <alignment horizontal="center" vertical="center" wrapText="1"/>
    </xf>
    <xf numFmtId="4" fontId="6" fillId="0" borderId="1" xfId="0" applyNumberFormat="1" applyFont="1" applyBorder="1" applyAlignment="1" applyProtection="1">
      <alignment horizontal="right"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1"/>
  <sheetViews>
    <sheetView showGridLines="0" tabSelected="1" view="pageBreakPreview" zoomScaleNormal="100" zoomScaleSheetLayoutView="100" workbookViewId="0">
      <selection activeCell="A8" sqref="A8:F8"/>
    </sheetView>
  </sheetViews>
  <sheetFormatPr defaultColWidth="9.140625" defaultRowHeight="12.75" customHeight="1" x14ac:dyDescent="0.2"/>
  <cols>
    <col min="1" max="1" width="12.28515625" style="1" customWidth="1"/>
    <col min="2" max="2" width="24.5703125" style="1" customWidth="1"/>
    <col min="3" max="3" width="91.28515625" style="1" customWidth="1"/>
    <col min="4" max="4" width="20.28515625" style="1" customWidth="1"/>
    <col min="5" max="5" width="20.7109375" style="1" customWidth="1"/>
    <col min="6" max="6" width="20.5703125" style="1" customWidth="1"/>
    <col min="7" max="16384" width="9.140625" style="1"/>
  </cols>
  <sheetData>
    <row r="1" spans="1:6" s="4" customFormat="1" ht="12.75" customHeight="1" x14ac:dyDescent="0.25">
      <c r="A1" s="38" t="s">
        <v>386</v>
      </c>
      <c r="B1" s="38"/>
      <c r="C1" s="38"/>
      <c r="D1" s="38"/>
      <c r="E1" s="38"/>
      <c r="F1" s="38"/>
    </row>
    <row r="2" spans="1:6" s="4" customFormat="1" ht="12.75" customHeight="1" x14ac:dyDescent="0.25">
      <c r="A2" s="36" t="s">
        <v>387</v>
      </c>
      <c r="B2" s="36"/>
      <c r="C2" s="36"/>
      <c r="D2" s="36"/>
      <c r="E2" s="36"/>
      <c r="F2" s="36"/>
    </row>
    <row r="3" spans="1:6" s="4" customFormat="1" ht="15.75" customHeight="1" x14ac:dyDescent="0.25">
      <c r="A3" s="36" t="s">
        <v>388</v>
      </c>
      <c r="B3" s="36"/>
      <c r="C3" s="36"/>
      <c r="D3" s="36"/>
      <c r="E3" s="36"/>
      <c r="F3" s="36"/>
    </row>
    <row r="4" spans="1:6" s="4" customFormat="1" ht="13.5" customHeight="1" x14ac:dyDescent="0.25">
      <c r="A4" s="38" t="s">
        <v>528</v>
      </c>
      <c r="B4" s="38"/>
      <c r="C4" s="38"/>
      <c r="D4" s="38"/>
      <c r="E4" s="38"/>
      <c r="F4" s="38"/>
    </row>
    <row r="5" spans="1:6" s="4" customFormat="1" ht="13.5" customHeight="1" x14ac:dyDescent="0.2">
      <c r="A5" s="5"/>
      <c r="B5" s="5"/>
      <c r="C5" s="6"/>
      <c r="D5" s="7"/>
      <c r="E5" s="7"/>
      <c r="F5" s="7"/>
    </row>
    <row r="6" spans="1:6" s="4" customFormat="1" ht="13.5" customHeight="1" x14ac:dyDescent="0.2">
      <c r="A6" s="39" t="s">
        <v>386</v>
      </c>
      <c r="B6" s="39"/>
      <c r="C6" s="39"/>
      <c r="D6" s="39"/>
      <c r="E6" s="39"/>
      <c r="F6" s="39"/>
    </row>
    <row r="7" spans="1:6" s="4" customFormat="1" ht="13.5" customHeight="1" x14ac:dyDescent="0.2">
      <c r="A7" s="39" t="s">
        <v>387</v>
      </c>
      <c r="B7" s="39"/>
      <c r="C7" s="39"/>
      <c r="D7" s="39"/>
      <c r="E7" s="39"/>
      <c r="F7" s="39"/>
    </row>
    <row r="8" spans="1:6" s="4" customFormat="1" ht="13.5" customHeight="1" x14ac:dyDescent="0.2">
      <c r="A8" s="39" t="s">
        <v>388</v>
      </c>
      <c r="B8" s="39"/>
      <c r="C8" s="39"/>
      <c r="D8" s="39"/>
      <c r="E8" s="39"/>
      <c r="F8" s="39"/>
    </row>
    <row r="9" spans="1:6" s="4" customFormat="1" ht="13.5" customHeight="1" x14ac:dyDescent="0.2">
      <c r="A9" s="39" t="s">
        <v>389</v>
      </c>
      <c r="B9" s="39"/>
      <c r="C9" s="39"/>
      <c r="D9" s="39"/>
      <c r="E9" s="39"/>
      <c r="F9" s="39"/>
    </row>
    <row r="10" spans="1:6" ht="13.5" customHeight="1" x14ac:dyDescent="0.2">
      <c r="B10" s="2"/>
      <c r="C10" s="2"/>
      <c r="D10" s="2"/>
      <c r="E10" s="2"/>
      <c r="F10" s="3"/>
    </row>
    <row r="11" spans="1:6" ht="13.5" customHeight="1" x14ac:dyDescent="0.2">
      <c r="B11" s="2"/>
      <c r="C11" s="2"/>
      <c r="D11" s="2"/>
      <c r="E11" s="2"/>
      <c r="F11" s="3"/>
    </row>
    <row r="12" spans="1:6" s="8" customFormat="1" ht="13.5" customHeight="1" x14ac:dyDescent="0.25">
      <c r="A12" s="40" t="s">
        <v>390</v>
      </c>
      <c r="B12" s="40"/>
      <c r="C12" s="40"/>
      <c r="D12" s="40"/>
      <c r="E12" s="40"/>
      <c r="F12" s="40"/>
    </row>
    <row r="13" spans="1:6" s="8" customFormat="1" ht="13.5" customHeight="1" x14ac:dyDescent="0.25">
      <c r="A13" s="37"/>
      <c r="B13" s="37"/>
      <c r="C13" s="37"/>
      <c r="D13" s="37"/>
      <c r="E13" s="37"/>
      <c r="F13" s="37"/>
    </row>
    <row r="14" spans="1:6" s="8" customFormat="1" ht="30" customHeight="1" x14ac:dyDescent="0.25">
      <c r="A14" s="41" t="s">
        <v>0</v>
      </c>
      <c r="B14" s="41" t="s">
        <v>1</v>
      </c>
      <c r="C14" s="41" t="s">
        <v>2</v>
      </c>
      <c r="D14" s="41" t="s">
        <v>470</v>
      </c>
      <c r="E14" s="41" t="s">
        <v>471</v>
      </c>
      <c r="F14" s="41" t="s">
        <v>472</v>
      </c>
    </row>
    <row r="15" spans="1:6" s="8" customFormat="1" ht="33" customHeight="1" x14ac:dyDescent="0.25">
      <c r="A15" s="43"/>
      <c r="B15" s="43"/>
      <c r="C15" s="42"/>
      <c r="D15" s="44"/>
      <c r="E15" s="44"/>
      <c r="F15" s="44"/>
    </row>
    <row r="16" spans="1:6" s="8" customFormat="1" ht="16.5" x14ac:dyDescent="0.25">
      <c r="A16" s="9" t="s">
        <v>3</v>
      </c>
      <c r="B16" s="9" t="s">
        <v>4</v>
      </c>
      <c r="C16" s="10" t="s">
        <v>5</v>
      </c>
      <c r="D16" s="11">
        <f>D17+D33+D43+D55+D66+D63+D91+D105+D120+D126+D185</f>
        <v>971026942.24999988</v>
      </c>
      <c r="E16" s="30">
        <f t="shared" ref="E16:F16" si="0">E17+E33+E43+E55+E66+E63+E91+E105+E120+E126+E185</f>
        <v>960354800</v>
      </c>
      <c r="F16" s="30">
        <f t="shared" si="0"/>
        <v>1003216300</v>
      </c>
    </row>
    <row r="17" spans="1:6" s="8" customFormat="1" ht="16.5" x14ac:dyDescent="0.25">
      <c r="A17" s="9" t="s">
        <v>6</v>
      </c>
      <c r="B17" s="9" t="s">
        <v>7</v>
      </c>
      <c r="C17" s="10" t="s">
        <v>8</v>
      </c>
      <c r="D17" s="11">
        <f>D18+D25</f>
        <v>696880580.39999998</v>
      </c>
      <c r="E17" s="30">
        <f t="shared" ref="E17:F17" si="1">E18+E25</f>
        <v>685472100</v>
      </c>
      <c r="F17" s="30">
        <f t="shared" si="1"/>
        <v>723531600</v>
      </c>
    </row>
    <row r="18" spans="1:6" s="8" customFormat="1" ht="16.5" x14ac:dyDescent="0.25">
      <c r="A18" s="9" t="s">
        <v>6</v>
      </c>
      <c r="B18" s="9" t="s">
        <v>9</v>
      </c>
      <c r="C18" s="10" t="s">
        <v>10</v>
      </c>
      <c r="D18" s="11">
        <f>D19+D23+D24</f>
        <v>186421180.40000001</v>
      </c>
      <c r="E18" s="11">
        <v>189073600</v>
      </c>
      <c r="F18" s="11">
        <v>198197300</v>
      </c>
    </row>
    <row r="19" spans="1:6" s="8" customFormat="1" ht="33" x14ac:dyDescent="0.25">
      <c r="A19" s="9" t="s">
        <v>6</v>
      </c>
      <c r="B19" s="9" t="s">
        <v>11</v>
      </c>
      <c r="C19" s="10" t="s">
        <v>12</v>
      </c>
      <c r="D19" s="11">
        <f>D20+D21+D22</f>
        <v>9255480.4000000004</v>
      </c>
      <c r="E19" s="11">
        <v>18188700</v>
      </c>
      <c r="F19" s="11">
        <v>18916300</v>
      </c>
    </row>
    <row r="20" spans="1:6" s="8" customFormat="1" ht="132" x14ac:dyDescent="0.25">
      <c r="A20" s="12" t="s">
        <v>6</v>
      </c>
      <c r="B20" s="12" t="s">
        <v>13</v>
      </c>
      <c r="C20" s="13" t="s">
        <v>14</v>
      </c>
      <c r="D20" s="14">
        <v>10854000</v>
      </c>
      <c r="E20" s="14">
        <v>18188700</v>
      </c>
      <c r="F20" s="14">
        <v>18916300</v>
      </c>
    </row>
    <row r="21" spans="1:6" s="8" customFormat="1" ht="82.5" x14ac:dyDescent="0.25">
      <c r="A21" s="12" t="s">
        <v>6</v>
      </c>
      <c r="B21" s="12" t="s">
        <v>490</v>
      </c>
      <c r="C21" s="13" t="s">
        <v>497</v>
      </c>
      <c r="D21" s="14">
        <v>-1589901.4</v>
      </c>
      <c r="E21" s="14"/>
      <c r="F21" s="14"/>
    </row>
    <row r="22" spans="1:6" s="8" customFormat="1" ht="33" x14ac:dyDescent="0.25">
      <c r="A22" s="12" t="s">
        <v>6</v>
      </c>
      <c r="B22" s="12" t="s">
        <v>491</v>
      </c>
      <c r="C22" s="13" t="s">
        <v>498</v>
      </c>
      <c r="D22" s="14">
        <v>-8618.2000000000007</v>
      </c>
      <c r="E22" s="14"/>
      <c r="F22" s="14"/>
    </row>
    <row r="23" spans="1:6" s="8" customFormat="1" ht="115.5" x14ac:dyDescent="0.25">
      <c r="A23" s="12" t="s">
        <v>6</v>
      </c>
      <c r="B23" s="12" t="s">
        <v>15</v>
      </c>
      <c r="C23" s="13" t="s">
        <v>16</v>
      </c>
      <c r="D23" s="14">
        <v>75212500</v>
      </c>
      <c r="E23" s="14">
        <v>59591500</v>
      </c>
      <c r="F23" s="14"/>
    </row>
    <row r="24" spans="1:6" s="8" customFormat="1" ht="115.5" x14ac:dyDescent="0.25">
      <c r="A24" s="12" t="s">
        <v>6</v>
      </c>
      <c r="B24" s="12" t="s">
        <v>17</v>
      </c>
      <c r="C24" s="13" t="s">
        <v>18</v>
      </c>
      <c r="D24" s="14">
        <v>101953200</v>
      </c>
      <c r="E24" s="14">
        <v>111293400</v>
      </c>
      <c r="F24" s="14">
        <v>179281000</v>
      </c>
    </row>
    <row r="25" spans="1:6" s="8" customFormat="1" ht="16.5" x14ac:dyDescent="0.25">
      <c r="A25" s="9" t="s">
        <v>6</v>
      </c>
      <c r="B25" s="9" t="s">
        <v>19</v>
      </c>
      <c r="C25" s="10" t="s">
        <v>20</v>
      </c>
      <c r="D25" s="11">
        <f>SUM(D26:D32)</f>
        <v>510459400</v>
      </c>
      <c r="E25" s="27">
        <f t="shared" ref="E25:F25" si="2">SUM(E26:E32)</f>
        <v>496398500</v>
      </c>
      <c r="F25" s="27">
        <f t="shared" si="2"/>
        <v>525334300</v>
      </c>
    </row>
    <row r="26" spans="1:6" s="8" customFormat="1" ht="82.5" x14ac:dyDescent="0.25">
      <c r="A26" s="12" t="s">
        <v>6</v>
      </c>
      <c r="B26" s="12" t="s">
        <v>21</v>
      </c>
      <c r="C26" s="13" t="s">
        <v>22</v>
      </c>
      <c r="D26" s="14">
        <v>491037000</v>
      </c>
      <c r="E26" s="14">
        <v>474059900</v>
      </c>
      <c r="F26" s="14">
        <v>502029500</v>
      </c>
    </row>
    <row r="27" spans="1:6" s="8" customFormat="1" ht="82.5" x14ac:dyDescent="0.25">
      <c r="A27" s="12" t="s">
        <v>6</v>
      </c>
      <c r="B27" s="12" t="s">
        <v>23</v>
      </c>
      <c r="C27" s="13" t="s">
        <v>24</v>
      </c>
      <c r="D27" s="14">
        <v>814300</v>
      </c>
      <c r="E27" s="14">
        <v>1373100</v>
      </c>
      <c r="F27" s="14">
        <v>1428000</v>
      </c>
    </row>
    <row r="28" spans="1:6" s="8" customFormat="1" ht="33" x14ac:dyDescent="0.25">
      <c r="A28" s="12" t="s">
        <v>6</v>
      </c>
      <c r="B28" s="12" t="s">
        <v>25</v>
      </c>
      <c r="C28" s="15" t="s">
        <v>26</v>
      </c>
      <c r="D28" s="14">
        <v>5451500</v>
      </c>
      <c r="E28" s="14">
        <v>3893800</v>
      </c>
      <c r="F28" s="14">
        <v>4049600</v>
      </c>
    </row>
    <row r="29" spans="1:6" s="8" customFormat="1" ht="66" x14ac:dyDescent="0.25">
      <c r="A29" s="12" t="s">
        <v>6</v>
      </c>
      <c r="B29" s="12" t="s">
        <v>492</v>
      </c>
      <c r="C29" s="15" t="s">
        <v>499</v>
      </c>
      <c r="D29" s="14">
        <v>1300</v>
      </c>
      <c r="E29" s="14"/>
      <c r="F29" s="14"/>
    </row>
    <row r="30" spans="1:6" s="8" customFormat="1" ht="99" x14ac:dyDescent="0.25">
      <c r="A30" s="12" t="s">
        <v>6</v>
      </c>
      <c r="B30" s="12" t="s">
        <v>27</v>
      </c>
      <c r="C30" s="13" t="s">
        <v>28</v>
      </c>
      <c r="D30" s="14">
        <v>2544700</v>
      </c>
      <c r="E30" s="14">
        <v>3822300</v>
      </c>
      <c r="F30" s="14">
        <v>4047900</v>
      </c>
    </row>
    <row r="31" spans="1:6" s="8" customFormat="1" ht="49.5" x14ac:dyDescent="0.25">
      <c r="A31" s="12" t="s">
        <v>6</v>
      </c>
      <c r="B31" s="12" t="s">
        <v>29</v>
      </c>
      <c r="C31" s="15" t="s">
        <v>30</v>
      </c>
      <c r="D31" s="14">
        <v>3141600</v>
      </c>
      <c r="E31" s="14">
        <v>2549600</v>
      </c>
      <c r="F31" s="14">
        <v>2651600</v>
      </c>
    </row>
    <row r="32" spans="1:6" s="8" customFormat="1" ht="49.5" x14ac:dyDescent="0.25">
      <c r="A32" s="12" t="s">
        <v>6</v>
      </c>
      <c r="B32" s="12" t="s">
        <v>31</v>
      </c>
      <c r="C32" s="15" t="s">
        <v>32</v>
      </c>
      <c r="D32" s="14">
        <v>7469000</v>
      </c>
      <c r="E32" s="14">
        <v>10699800</v>
      </c>
      <c r="F32" s="14">
        <v>11127700</v>
      </c>
    </row>
    <row r="33" spans="1:6" s="8" customFormat="1" ht="33" x14ac:dyDescent="0.25">
      <c r="A33" s="9" t="s">
        <v>6</v>
      </c>
      <c r="B33" s="9" t="s">
        <v>33</v>
      </c>
      <c r="C33" s="10" t="s">
        <v>34</v>
      </c>
      <c r="D33" s="11">
        <f>D34</f>
        <v>69580500</v>
      </c>
      <c r="E33" s="27">
        <f t="shared" ref="E33:F33" si="3">E34</f>
        <v>62365800</v>
      </c>
      <c r="F33" s="27">
        <f t="shared" si="3"/>
        <v>62996700</v>
      </c>
    </row>
    <row r="34" spans="1:6" s="8" customFormat="1" ht="33" x14ac:dyDescent="0.25">
      <c r="A34" s="9" t="s">
        <v>6</v>
      </c>
      <c r="B34" s="9" t="s">
        <v>35</v>
      </c>
      <c r="C34" s="10" t="s">
        <v>36</v>
      </c>
      <c r="D34" s="11">
        <f>D35+D37+D39+D41</f>
        <v>69580500</v>
      </c>
      <c r="E34" s="27">
        <f t="shared" ref="E34:F34" si="4">E35+E37+E39+E41</f>
        <v>62365800</v>
      </c>
      <c r="F34" s="27">
        <f t="shared" si="4"/>
        <v>62996700</v>
      </c>
    </row>
    <row r="35" spans="1:6" s="8" customFormat="1" ht="66" x14ac:dyDescent="0.25">
      <c r="A35" s="9" t="s">
        <v>6</v>
      </c>
      <c r="B35" s="9" t="s">
        <v>37</v>
      </c>
      <c r="C35" s="10" t="s">
        <v>38</v>
      </c>
      <c r="D35" s="11">
        <f>D36</f>
        <v>36100000</v>
      </c>
      <c r="E35" s="11">
        <v>28978900</v>
      </c>
      <c r="F35" s="11">
        <v>28803700</v>
      </c>
    </row>
    <row r="36" spans="1:6" s="8" customFormat="1" ht="82.5" x14ac:dyDescent="0.25">
      <c r="A36" s="12" t="s">
        <v>6</v>
      </c>
      <c r="B36" s="12" t="s">
        <v>39</v>
      </c>
      <c r="C36" s="13" t="s">
        <v>40</v>
      </c>
      <c r="D36" s="14">
        <v>36100000</v>
      </c>
      <c r="E36" s="14">
        <v>28978900</v>
      </c>
      <c r="F36" s="14">
        <v>28803700</v>
      </c>
    </row>
    <row r="37" spans="1:6" s="8" customFormat="1" ht="82.5" x14ac:dyDescent="0.25">
      <c r="A37" s="9" t="s">
        <v>6</v>
      </c>
      <c r="B37" s="9" t="s">
        <v>41</v>
      </c>
      <c r="C37" s="16" t="s">
        <v>42</v>
      </c>
      <c r="D37" s="11">
        <f>D38</f>
        <v>192500</v>
      </c>
      <c r="E37" s="11">
        <v>208600</v>
      </c>
      <c r="F37" s="11">
        <v>217000</v>
      </c>
    </row>
    <row r="38" spans="1:6" s="8" customFormat="1" ht="99" x14ac:dyDescent="0.25">
      <c r="A38" s="12" t="s">
        <v>6</v>
      </c>
      <c r="B38" s="12" t="s">
        <v>43</v>
      </c>
      <c r="C38" s="13" t="s">
        <v>44</v>
      </c>
      <c r="D38" s="14">
        <v>192500</v>
      </c>
      <c r="E38" s="14">
        <v>208600</v>
      </c>
      <c r="F38" s="14">
        <v>217000</v>
      </c>
    </row>
    <row r="39" spans="1:6" s="8" customFormat="1" ht="66" x14ac:dyDescent="0.25">
      <c r="A39" s="9" t="s">
        <v>6</v>
      </c>
      <c r="B39" s="9" t="s">
        <v>45</v>
      </c>
      <c r="C39" s="10" t="s">
        <v>46</v>
      </c>
      <c r="D39" s="11">
        <f>D40</f>
        <v>37540000</v>
      </c>
      <c r="E39" s="11">
        <v>37574300</v>
      </c>
      <c r="F39" s="11">
        <v>38907600</v>
      </c>
    </row>
    <row r="40" spans="1:6" s="8" customFormat="1" ht="99" x14ac:dyDescent="0.25">
      <c r="A40" s="12" t="s">
        <v>6</v>
      </c>
      <c r="B40" s="12" t="s">
        <v>47</v>
      </c>
      <c r="C40" s="13" t="s">
        <v>48</v>
      </c>
      <c r="D40" s="14">
        <v>37540000</v>
      </c>
      <c r="E40" s="14">
        <v>37574300</v>
      </c>
      <c r="F40" s="14">
        <v>38907600</v>
      </c>
    </row>
    <row r="41" spans="1:6" s="8" customFormat="1" ht="66" x14ac:dyDescent="0.25">
      <c r="A41" s="9" t="s">
        <v>6</v>
      </c>
      <c r="B41" s="9" t="s">
        <v>49</v>
      </c>
      <c r="C41" s="10" t="s">
        <v>50</v>
      </c>
      <c r="D41" s="11">
        <f>D42</f>
        <v>-4252000</v>
      </c>
      <c r="E41" s="11">
        <v>-4396000</v>
      </c>
      <c r="F41" s="11">
        <v>-4931600</v>
      </c>
    </row>
    <row r="42" spans="1:6" s="8" customFormat="1" ht="99" x14ac:dyDescent="0.25">
      <c r="A42" s="12" t="s">
        <v>6</v>
      </c>
      <c r="B42" s="12" t="s">
        <v>51</v>
      </c>
      <c r="C42" s="13" t="s">
        <v>52</v>
      </c>
      <c r="D42" s="14">
        <v>-4252000</v>
      </c>
      <c r="E42" s="14">
        <v>-4396000</v>
      </c>
      <c r="F42" s="14">
        <v>-4931600</v>
      </c>
    </row>
    <row r="43" spans="1:6" s="8" customFormat="1" ht="16.5" x14ac:dyDescent="0.25">
      <c r="A43" s="9" t="s">
        <v>6</v>
      </c>
      <c r="B43" s="9" t="s">
        <v>53</v>
      </c>
      <c r="C43" s="10" t="s">
        <v>54</v>
      </c>
      <c r="D43" s="11">
        <f>D44+D49+D51+D53</f>
        <v>112013500</v>
      </c>
      <c r="E43" s="27">
        <f t="shared" ref="E43:F43" si="5">E44+E49+E51+E53</f>
        <v>121806600</v>
      </c>
      <c r="F43" s="27">
        <f t="shared" si="5"/>
        <v>126670600</v>
      </c>
    </row>
    <row r="44" spans="1:6" s="8" customFormat="1" ht="33" x14ac:dyDescent="0.25">
      <c r="A44" s="9" t="s">
        <v>6</v>
      </c>
      <c r="B44" s="9" t="s">
        <v>55</v>
      </c>
      <c r="C44" s="10" t="s">
        <v>56</v>
      </c>
      <c r="D44" s="11">
        <f>D45+D47</f>
        <v>95415000</v>
      </c>
      <c r="E44" s="27">
        <f t="shared" ref="E44:F44" si="6">E45+E47</f>
        <v>104053900</v>
      </c>
      <c r="F44" s="27">
        <f t="shared" si="6"/>
        <v>108216000</v>
      </c>
    </row>
    <row r="45" spans="1:6" s="8" customFormat="1" ht="33" x14ac:dyDescent="0.25">
      <c r="A45" s="9" t="s">
        <v>6</v>
      </c>
      <c r="B45" s="9" t="s">
        <v>57</v>
      </c>
      <c r="C45" s="10" t="s">
        <v>58</v>
      </c>
      <c r="D45" s="11">
        <f>D46</f>
        <v>63160000</v>
      </c>
      <c r="E45" s="27">
        <f t="shared" ref="E45:F45" si="7">E46</f>
        <v>66842700</v>
      </c>
      <c r="F45" s="27">
        <f t="shared" si="7"/>
        <v>69516400</v>
      </c>
    </row>
    <row r="46" spans="1:6" s="8" customFormat="1" ht="33" x14ac:dyDescent="0.25">
      <c r="A46" s="12" t="s">
        <v>6</v>
      </c>
      <c r="B46" s="12" t="s">
        <v>59</v>
      </c>
      <c r="C46" s="15" t="s">
        <v>58</v>
      </c>
      <c r="D46" s="14">
        <v>63160000</v>
      </c>
      <c r="E46" s="14">
        <v>66842700</v>
      </c>
      <c r="F46" s="14">
        <v>69516400</v>
      </c>
    </row>
    <row r="47" spans="1:6" s="8" customFormat="1" ht="33" x14ac:dyDescent="0.25">
      <c r="A47" s="9" t="s">
        <v>6</v>
      </c>
      <c r="B47" s="9" t="s">
        <v>60</v>
      </c>
      <c r="C47" s="10" t="s">
        <v>61</v>
      </c>
      <c r="D47" s="11">
        <f>D48</f>
        <v>32255000</v>
      </c>
      <c r="E47" s="27">
        <f t="shared" ref="E47:F47" si="8">E48</f>
        <v>37211200</v>
      </c>
      <c r="F47" s="27">
        <f t="shared" si="8"/>
        <v>38699600</v>
      </c>
    </row>
    <row r="48" spans="1:6" s="8" customFormat="1" ht="49.5" x14ac:dyDescent="0.25">
      <c r="A48" s="12" t="s">
        <v>6</v>
      </c>
      <c r="B48" s="12" t="s">
        <v>62</v>
      </c>
      <c r="C48" s="15" t="s">
        <v>63</v>
      </c>
      <c r="D48" s="14">
        <v>32255000</v>
      </c>
      <c r="E48" s="14">
        <v>37211200</v>
      </c>
      <c r="F48" s="14">
        <v>38699600</v>
      </c>
    </row>
    <row r="49" spans="1:6" s="8" customFormat="1" ht="16.5" x14ac:dyDescent="0.25">
      <c r="A49" s="26" t="s">
        <v>6</v>
      </c>
      <c r="B49" s="26" t="s">
        <v>494</v>
      </c>
      <c r="C49" s="25" t="s">
        <v>495</v>
      </c>
      <c r="D49" s="27">
        <v>33600</v>
      </c>
      <c r="E49" s="27"/>
      <c r="F49" s="27"/>
    </row>
    <row r="50" spans="1:6" s="8" customFormat="1" ht="16.5" x14ac:dyDescent="0.25">
      <c r="A50" s="12" t="s">
        <v>6</v>
      </c>
      <c r="B50" s="12" t="s">
        <v>493</v>
      </c>
      <c r="C50" s="15" t="s">
        <v>495</v>
      </c>
      <c r="D50" s="14">
        <v>33600</v>
      </c>
      <c r="E50" s="14"/>
      <c r="F50" s="14"/>
    </row>
    <row r="51" spans="1:6" s="8" customFormat="1" ht="16.5" x14ac:dyDescent="0.25">
      <c r="A51" s="9" t="s">
        <v>6</v>
      </c>
      <c r="B51" s="9" t="s">
        <v>64</v>
      </c>
      <c r="C51" s="10" t="s">
        <v>65</v>
      </c>
      <c r="D51" s="11">
        <f>D52</f>
        <v>429900</v>
      </c>
      <c r="E51" s="27">
        <f t="shared" ref="E51:F51" si="9">E52</f>
        <v>205000</v>
      </c>
      <c r="F51" s="27">
        <f t="shared" si="9"/>
        <v>205000</v>
      </c>
    </row>
    <row r="52" spans="1:6" s="8" customFormat="1" ht="16.5" x14ac:dyDescent="0.25">
      <c r="A52" s="12" t="s">
        <v>6</v>
      </c>
      <c r="B52" s="12" t="s">
        <v>66</v>
      </c>
      <c r="C52" s="15" t="s">
        <v>65</v>
      </c>
      <c r="D52" s="14">
        <v>429900</v>
      </c>
      <c r="E52" s="14">
        <v>205000</v>
      </c>
      <c r="F52" s="14">
        <v>205000</v>
      </c>
    </row>
    <row r="53" spans="1:6" s="8" customFormat="1" ht="33" x14ac:dyDescent="0.25">
      <c r="A53" s="9" t="s">
        <v>6</v>
      </c>
      <c r="B53" s="9" t="s">
        <v>67</v>
      </c>
      <c r="C53" s="10" t="s">
        <v>68</v>
      </c>
      <c r="D53" s="11">
        <f>D54</f>
        <v>16135000</v>
      </c>
      <c r="E53" s="27">
        <f t="shared" ref="E53:F53" si="10">E54</f>
        <v>17547700</v>
      </c>
      <c r="F53" s="27">
        <f t="shared" si="10"/>
        <v>18249600</v>
      </c>
    </row>
    <row r="54" spans="1:6" s="8" customFormat="1" ht="33" x14ac:dyDescent="0.25">
      <c r="A54" s="12" t="s">
        <v>6</v>
      </c>
      <c r="B54" s="12" t="s">
        <v>69</v>
      </c>
      <c r="C54" s="15" t="s">
        <v>70</v>
      </c>
      <c r="D54" s="14">
        <v>16135000</v>
      </c>
      <c r="E54" s="14">
        <v>17547700</v>
      </c>
      <c r="F54" s="14">
        <v>18249600</v>
      </c>
    </row>
    <row r="55" spans="1:6" s="8" customFormat="1" ht="16.5" x14ac:dyDescent="0.25">
      <c r="A55" s="9" t="s">
        <v>6</v>
      </c>
      <c r="B55" s="9" t="s">
        <v>71</v>
      </c>
      <c r="C55" s="10" t="s">
        <v>72</v>
      </c>
      <c r="D55" s="11">
        <f>D56+D58</f>
        <v>24323000</v>
      </c>
      <c r="E55" s="30">
        <f t="shared" ref="E55:F55" si="11">E56+E58</f>
        <v>28811800</v>
      </c>
      <c r="F55" s="30">
        <f t="shared" si="11"/>
        <v>28811800</v>
      </c>
    </row>
    <row r="56" spans="1:6" s="8" customFormat="1" ht="16.5" x14ac:dyDescent="0.25">
      <c r="A56" s="9" t="s">
        <v>6</v>
      </c>
      <c r="B56" s="9" t="s">
        <v>73</v>
      </c>
      <c r="C56" s="10" t="s">
        <v>74</v>
      </c>
      <c r="D56" s="11">
        <f>D57</f>
        <v>10950000</v>
      </c>
      <c r="E56" s="27">
        <f t="shared" ref="E56:F56" si="12">E57</f>
        <v>13178800</v>
      </c>
      <c r="F56" s="27">
        <f t="shared" si="12"/>
        <v>13178800</v>
      </c>
    </row>
    <row r="57" spans="1:6" s="8" customFormat="1" ht="33" x14ac:dyDescent="0.25">
      <c r="A57" s="12" t="s">
        <v>6</v>
      </c>
      <c r="B57" s="12" t="s">
        <v>75</v>
      </c>
      <c r="C57" s="15" t="s">
        <v>76</v>
      </c>
      <c r="D57" s="14">
        <v>10950000</v>
      </c>
      <c r="E57" s="14">
        <v>13178800</v>
      </c>
      <c r="F57" s="14">
        <v>13178800</v>
      </c>
    </row>
    <row r="58" spans="1:6" s="8" customFormat="1" ht="16.5" x14ac:dyDescent="0.25">
      <c r="A58" s="9" t="s">
        <v>6</v>
      </c>
      <c r="B58" s="9" t="s">
        <v>77</v>
      </c>
      <c r="C58" s="10" t="s">
        <v>78</v>
      </c>
      <c r="D58" s="11">
        <f>D59+D61</f>
        <v>13373000</v>
      </c>
      <c r="E58" s="27">
        <f t="shared" ref="E58:F58" si="13">E59+E61</f>
        <v>15633000</v>
      </c>
      <c r="F58" s="27">
        <f t="shared" si="13"/>
        <v>15633000</v>
      </c>
    </row>
    <row r="59" spans="1:6" s="8" customFormat="1" ht="16.5" x14ac:dyDescent="0.25">
      <c r="A59" s="9" t="s">
        <v>6</v>
      </c>
      <c r="B59" s="9" t="s">
        <v>79</v>
      </c>
      <c r="C59" s="10" t="s">
        <v>80</v>
      </c>
      <c r="D59" s="11">
        <f>D60</f>
        <v>11950000</v>
      </c>
      <c r="E59" s="27">
        <f t="shared" ref="E59:F59" si="14">E60</f>
        <v>14301000</v>
      </c>
      <c r="F59" s="27">
        <f t="shared" si="14"/>
        <v>14301000</v>
      </c>
    </row>
    <row r="60" spans="1:6" s="8" customFormat="1" ht="33" x14ac:dyDescent="0.25">
      <c r="A60" s="12" t="s">
        <v>6</v>
      </c>
      <c r="B60" s="12" t="s">
        <v>81</v>
      </c>
      <c r="C60" s="15" t="s">
        <v>82</v>
      </c>
      <c r="D60" s="14">
        <v>11950000</v>
      </c>
      <c r="E60" s="14">
        <v>14301000</v>
      </c>
      <c r="F60" s="14">
        <v>14301000</v>
      </c>
    </row>
    <row r="61" spans="1:6" s="8" customFormat="1" ht="16.5" x14ac:dyDescent="0.25">
      <c r="A61" s="9" t="s">
        <v>6</v>
      </c>
      <c r="B61" s="9" t="s">
        <v>83</v>
      </c>
      <c r="C61" s="10" t="s">
        <v>84</v>
      </c>
      <c r="D61" s="11">
        <f>D62</f>
        <v>1423000</v>
      </c>
      <c r="E61" s="27">
        <f t="shared" ref="E61:F61" si="15">E62</f>
        <v>1332000</v>
      </c>
      <c r="F61" s="27">
        <f t="shared" si="15"/>
        <v>1332000</v>
      </c>
    </row>
    <row r="62" spans="1:6" s="8" customFormat="1" ht="33" x14ac:dyDescent="0.25">
      <c r="A62" s="12" t="s">
        <v>6</v>
      </c>
      <c r="B62" s="12" t="s">
        <v>85</v>
      </c>
      <c r="C62" s="15" t="s">
        <v>86</v>
      </c>
      <c r="D62" s="14">
        <v>1423000</v>
      </c>
      <c r="E62" s="14">
        <v>1332000</v>
      </c>
      <c r="F62" s="14">
        <v>1332000</v>
      </c>
    </row>
    <row r="63" spans="1:6" s="8" customFormat="1" ht="16.5" x14ac:dyDescent="0.25">
      <c r="A63" s="9" t="s">
        <v>6</v>
      </c>
      <c r="B63" s="9" t="s">
        <v>87</v>
      </c>
      <c r="C63" s="10" t="s">
        <v>88</v>
      </c>
      <c r="D63" s="11">
        <f>D64</f>
        <v>14520000</v>
      </c>
      <c r="E63" s="27">
        <f t="shared" ref="E63:F64" si="16">E64</f>
        <v>10192700</v>
      </c>
      <c r="F63" s="27">
        <f t="shared" si="16"/>
        <v>10192700</v>
      </c>
    </row>
    <row r="64" spans="1:6" s="8" customFormat="1" ht="33" x14ac:dyDescent="0.25">
      <c r="A64" s="9" t="s">
        <v>6</v>
      </c>
      <c r="B64" s="9" t="s">
        <v>89</v>
      </c>
      <c r="C64" s="10" t="s">
        <v>90</v>
      </c>
      <c r="D64" s="11">
        <f>D65</f>
        <v>14520000</v>
      </c>
      <c r="E64" s="27">
        <f t="shared" si="16"/>
        <v>10192700</v>
      </c>
      <c r="F64" s="27">
        <f t="shared" si="16"/>
        <v>10192700</v>
      </c>
    </row>
    <row r="65" spans="1:6" s="8" customFormat="1" ht="33" x14ac:dyDescent="0.25">
      <c r="A65" s="12" t="s">
        <v>6</v>
      </c>
      <c r="B65" s="12" t="s">
        <v>91</v>
      </c>
      <c r="C65" s="15" t="s">
        <v>92</v>
      </c>
      <c r="D65" s="14">
        <v>14520000</v>
      </c>
      <c r="E65" s="14">
        <v>10192700</v>
      </c>
      <c r="F65" s="14">
        <v>10192700</v>
      </c>
    </row>
    <row r="66" spans="1:6" s="8" customFormat="1" ht="33" x14ac:dyDescent="0.25">
      <c r="A66" s="9" t="s">
        <v>3</v>
      </c>
      <c r="B66" s="9" t="s">
        <v>93</v>
      </c>
      <c r="C66" s="10" t="s">
        <v>94</v>
      </c>
      <c r="D66" s="33">
        <f>D67+D81+D84+D86+D78</f>
        <v>28222930</v>
      </c>
      <c r="E66" s="33">
        <f t="shared" ref="E66:F66" si="17">E67+E81+E84+E86+E78</f>
        <v>31678400</v>
      </c>
      <c r="F66" s="33">
        <f t="shared" si="17"/>
        <v>31209200</v>
      </c>
    </row>
    <row r="67" spans="1:6" s="8" customFormat="1" ht="82.5" x14ac:dyDescent="0.25">
      <c r="A67" s="9" t="s">
        <v>3</v>
      </c>
      <c r="B67" s="9" t="s">
        <v>95</v>
      </c>
      <c r="C67" s="16" t="s">
        <v>96</v>
      </c>
      <c r="D67" s="32">
        <f>D68+D70+D72+D76</f>
        <v>19523300</v>
      </c>
      <c r="E67" s="32">
        <f t="shared" ref="E67:F67" si="18">E68+E70+E72+E76</f>
        <v>24043800</v>
      </c>
      <c r="F67" s="32">
        <f t="shared" si="18"/>
        <v>24952100</v>
      </c>
    </row>
    <row r="68" spans="1:6" s="8" customFormat="1" ht="66" x14ac:dyDescent="0.25">
      <c r="A68" s="9" t="s">
        <v>97</v>
      </c>
      <c r="B68" s="9" t="s">
        <v>98</v>
      </c>
      <c r="C68" s="10" t="s">
        <v>99</v>
      </c>
      <c r="D68" s="11">
        <f>D69</f>
        <v>14450000</v>
      </c>
      <c r="E68" s="27">
        <f t="shared" ref="E68:F68" si="19">E69</f>
        <v>18518000</v>
      </c>
      <c r="F68" s="27">
        <f t="shared" si="19"/>
        <v>19258700</v>
      </c>
    </row>
    <row r="69" spans="1:6" s="8" customFormat="1" ht="66" x14ac:dyDescent="0.25">
      <c r="A69" s="12" t="s">
        <v>97</v>
      </c>
      <c r="B69" s="12" t="s">
        <v>100</v>
      </c>
      <c r="C69" s="13" t="s">
        <v>101</v>
      </c>
      <c r="D69" s="14">
        <v>14450000</v>
      </c>
      <c r="E69" s="14">
        <v>18518000</v>
      </c>
      <c r="F69" s="14">
        <v>19258700</v>
      </c>
    </row>
    <row r="70" spans="1:6" s="8" customFormat="1" ht="66" x14ac:dyDescent="0.25">
      <c r="A70" s="9" t="s">
        <v>97</v>
      </c>
      <c r="B70" s="9" t="s">
        <v>102</v>
      </c>
      <c r="C70" s="16" t="s">
        <v>103</v>
      </c>
      <c r="D70" s="11">
        <f>D71</f>
        <v>800000</v>
      </c>
      <c r="E70" s="27">
        <f t="shared" ref="E70:F70" si="20">E71</f>
        <v>1253900</v>
      </c>
      <c r="F70" s="27">
        <f t="shared" si="20"/>
        <v>1304100</v>
      </c>
    </row>
    <row r="71" spans="1:6" s="8" customFormat="1" ht="66" x14ac:dyDescent="0.25">
      <c r="A71" s="12" t="s">
        <v>97</v>
      </c>
      <c r="B71" s="12" t="s">
        <v>104</v>
      </c>
      <c r="C71" s="15" t="s">
        <v>105</v>
      </c>
      <c r="D71" s="14">
        <v>800000</v>
      </c>
      <c r="E71" s="14">
        <v>1253900</v>
      </c>
      <c r="F71" s="14">
        <v>1304100</v>
      </c>
    </row>
    <row r="72" spans="1:6" s="8" customFormat="1" ht="82.5" x14ac:dyDescent="0.25">
      <c r="A72" s="9" t="s">
        <v>3</v>
      </c>
      <c r="B72" s="9" t="s">
        <v>106</v>
      </c>
      <c r="C72" s="16" t="s">
        <v>107</v>
      </c>
      <c r="D72" s="11">
        <f>D73</f>
        <v>1252900</v>
      </c>
      <c r="E72" s="30">
        <f t="shared" ref="E72:F72" si="21">E73</f>
        <v>1337000</v>
      </c>
      <c r="F72" s="30">
        <f t="shared" si="21"/>
        <v>1337000</v>
      </c>
    </row>
    <row r="73" spans="1:6" s="8" customFormat="1" ht="66" x14ac:dyDescent="0.25">
      <c r="A73" s="9" t="s">
        <v>3</v>
      </c>
      <c r="B73" s="9" t="s">
        <v>108</v>
      </c>
      <c r="C73" s="10" t="s">
        <v>109</v>
      </c>
      <c r="D73" s="11">
        <f>D74+D75</f>
        <v>1252900</v>
      </c>
      <c r="E73" s="27">
        <f t="shared" ref="E73:F73" si="22">E74+E75</f>
        <v>1337000</v>
      </c>
      <c r="F73" s="27">
        <f t="shared" si="22"/>
        <v>1337000</v>
      </c>
    </row>
    <row r="74" spans="1:6" s="8" customFormat="1" ht="49.5" x14ac:dyDescent="0.25">
      <c r="A74" s="12" t="s">
        <v>110</v>
      </c>
      <c r="B74" s="12" t="s">
        <v>108</v>
      </c>
      <c r="C74" s="15" t="s">
        <v>109</v>
      </c>
      <c r="D74" s="14">
        <v>1168200</v>
      </c>
      <c r="E74" s="14">
        <v>1235300</v>
      </c>
      <c r="F74" s="14">
        <v>1235300</v>
      </c>
    </row>
    <row r="75" spans="1:6" s="8" customFormat="1" ht="49.5" x14ac:dyDescent="0.25">
      <c r="A75" s="12" t="s">
        <v>111</v>
      </c>
      <c r="B75" s="12" t="s">
        <v>108</v>
      </c>
      <c r="C75" s="15" t="s">
        <v>109</v>
      </c>
      <c r="D75" s="14">
        <v>84700</v>
      </c>
      <c r="E75" s="14">
        <v>101700</v>
      </c>
      <c r="F75" s="14">
        <v>101700</v>
      </c>
    </row>
    <row r="76" spans="1:6" s="8" customFormat="1" ht="33" x14ac:dyDescent="0.25">
      <c r="A76" s="9" t="s">
        <v>97</v>
      </c>
      <c r="B76" s="9" t="s">
        <v>112</v>
      </c>
      <c r="C76" s="10" t="s">
        <v>113</v>
      </c>
      <c r="D76" s="11">
        <f>D77</f>
        <v>3020400</v>
      </c>
      <c r="E76" s="27">
        <f t="shared" ref="E76:F76" si="23">E77</f>
        <v>2934900</v>
      </c>
      <c r="F76" s="27">
        <f t="shared" si="23"/>
        <v>3052300</v>
      </c>
    </row>
    <row r="77" spans="1:6" s="8" customFormat="1" ht="33" x14ac:dyDescent="0.25">
      <c r="A77" s="12" t="s">
        <v>97</v>
      </c>
      <c r="B77" s="12" t="s">
        <v>114</v>
      </c>
      <c r="C77" s="15" t="s">
        <v>115</v>
      </c>
      <c r="D77" s="14">
        <v>3020400</v>
      </c>
      <c r="E77" s="14">
        <v>2934900</v>
      </c>
      <c r="F77" s="14">
        <v>3052300</v>
      </c>
    </row>
    <row r="78" spans="1:6" s="8" customFormat="1" ht="33" x14ac:dyDescent="0.25">
      <c r="A78" s="9" t="s">
        <v>97</v>
      </c>
      <c r="B78" s="9" t="s">
        <v>116</v>
      </c>
      <c r="C78" s="10" t="s">
        <v>117</v>
      </c>
      <c r="D78" s="11">
        <f>D79</f>
        <v>204730</v>
      </c>
      <c r="E78" s="11">
        <v>202900</v>
      </c>
      <c r="F78" s="11">
        <v>38100</v>
      </c>
    </row>
    <row r="79" spans="1:6" s="8" customFormat="1" ht="33" x14ac:dyDescent="0.25">
      <c r="A79" s="9" t="s">
        <v>97</v>
      </c>
      <c r="B79" s="9" t="s">
        <v>118</v>
      </c>
      <c r="C79" s="10" t="s">
        <v>119</v>
      </c>
      <c r="D79" s="11">
        <f>D80</f>
        <v>204730</v>
      </c>
      <c r="E79" s="11">
        <v>202900</v>
      </c>
      <c r="F79" s="11">
        <v>38100</v>
      </c>
    </row>
    <row r="80" spans="1:6" s="8" customFormat="1" ht="82.5" x14ac:dyDescent="0.25">
      <c r="A80" s="12" t="s">
        <v>97</v>
      </c>
      <c r="B80" s="12" t="s">
        <v>120</v>
      </c>
      <c r="C80" s="13" t="s">
        <v>121</v>
      </c>
      <c r="D80" s="14">
        <v>204730</v>
      </c>
      <c r="E80" s="14">
        <v>202900</v>
      </c>
      <c r="F80" s="14">
        <v>38100</v>
      </c>
    </row>
    <row r="81" spans="1:6" s="8" customFormat="1" ht="16.5" x14ac:dyDescent="0.25">
      <c r="A81" s="9" t="s">
        <v>97</v>
      </c>
      <c r="B81" s="9" t="s">
        <v>122</v>
      </c>
      <c r="C81" s="10" t="s">
        <v>123</v>
      </c>
      <c r="D81" s="11">
        <f>D82</f>
        <v>414200</v>
      </c>
      <c r="E81" s="27">
        <f t="shared" ref="E81:F81" si="24">E82</f>
        <v>91700</v>
      </c>
      <c r="F81" s="27">
        <f t="shared" si="24"/>
        <v>91700</v>
      </c>
    </row>
    <row r="82" spans="1:6" s="8" customFormat="1" ht="49.5" x14ac:dyDescent="0.25">
      <c r="A82" s="9" t="s">
        <v>97</v>
      </c>
      <c r="B82" s="9" t="s">
        <v>124</v>
      </c>
      <c r="C82" s="10" t="s">
        <v>125</v>
      </c>
      <c r="D82" s="11">
        <f>D83</f>
        <v>414200</v>
      </c>
      <c r="E82" s="27">
        <f t="shared" ref="E82:F82" si="25">E83</f>
        <v>91700</v>
      </c>
      <c r="F82" s="27">
        <f t="shared" si="25"/>
        <v>91700</v>
      </c>
    </row>
    <row r="83" spans="1:6" s="8" customFormat="1" ht="49.5" x14ac:dyDescent="0.25">
      <c r="A83" s="12" t="s">
        <v>97</v>
      </c>
      <c r="B83" s="12" t="s">
        <v>126</v>
      </c>
      <c r="C83" s="15" t="s">
        <v>127</v>
      </c>
      <c r="D83" s="14">
        <v>414200</v>
      </c>
      <c r="E83" s="14">
        <v>91700</v>
      </c>
      <c r="F83" s="14">
        <v>91700</v>
      </c>
    </row>
    <row r="84" spans="1:6" s="8" customFormat="1" ht="82.5" x14ac:dyDescent="0.25">
      <c r="A84" s="9" t="s">
        <v>97</v>
      </c>
      <c r="B84" s="9" t="s">
        <v>128</v>
      </c>
      <c r="C84" s="16" t="s">
        <v>129</v>
      </c>
      <c r="D84" s="11">
        <f>D85</f>
        <v>3205200</v>
      </c>
      <c r="E84" s="27">
        <f t="shared" ref="E84:F84" si="26">E85</f>
        <v>3600000</v>
      </c>
      <c r="F84" s="27">
        <f t="shared" si="26"/>
        <v>2387300</v>
      </c>
    </row>
    <row r="85" spans="1:6" s="8" customFormat="1" ht="66" x14ac:dyDescent="0.25">
      <c r="A85" s="12" t="s">
        <v>97</v>
      </c>
      <c r="B85" s="12" t="s">
        <v>130</v>
      </c>
      <c r="C85" s="13" t="s">
        <v>131</v>
      </c>
      <c r="D85" s="14">
        <v>3205200</v>
      </c>
      <c r="E85" s="14">
        <v>3600000</v>
      </c>
      <c r="F85" s="14">
        <v>2387300</v>
      </c>
    </row>
    <row r="86" spans="1:6" s="8" customFormat="1" ht="82.5" x14ac:dyDescent="0.25">
      <c r="A86" s="9" t="s">
        <v>3</v>
      </c>
      <c r="B86" s="9" t="s">
        <v>132</v>
      </c>
      <c r="C86" s="16" t="s">
        <v>133</v>
      </c>
      <c r="D86" s="33">
        <f>D87+D89</f>
        <v>4875500</v>
      </c>
      <c r="E86" s="33">
        <f t="shared" ref="E86:F86" si="27">E87+E89</f>
        <v>3740000</v>
      </c>
      <c r="F86" s="33">
        <f t="shared" si="27"/>
        <v>3740000</v>
      </c>
    </row>
    <row r="87" spans="1:6" s="8" customFormat="1" ht="82.5" x14ac:dyDescent="0.25">
      <c r="A87" s="9" t="s">
        <v>97</v>
      </c>
      <c r="B87" s="9" t="s">
        <v>134</v>
      </c>
      <c r="C87" s="16" t="s">
        <v>135</v>
      </c>
      <c r="D87" s="11">
        <f>D88</f>
        <v>4450000</v>
      </c>
      <c r="E87" s="27">
        <f t="shared" ref="E87:F87" si="28">E88</f>
        <v>3240000</v>
      </c>
      <c r="F87" s="27">
        <f t="shared" si="28"/>
        <v>3240000</v>
      </c>
    </row>
    <row r="88" spans="1:6" s="8" customFormat="1" ht="66" x14ac:dyDescent="0.25">
      <c r="A88" s="12" t="s">
        <v>97</v>
      </c>
      <c r="B88" s="12" t="s">
        <v>136</v>
      </c>
      <c r="C88" s="15" t="s">
        <v>137</v>
      </c>
      <c r="D88" s="14">
        <v>4450000</v>
      </c>
      <c r="E88" s="14">
        <v>3240000</v>
      </c>
      <c r="F88" s="14">
        <v>3240000</v>
      </c>
    </row>
    <row r="89" spans="1:6" s="8" customFormat="1" ht="99" x14ac:dyDescent="0.25">
      <c r="A89" s="9" t="s">
        <v>111</v>
      </c>
      <c r="B89" s="9" t="s">
        <v>138</v>
      </c>
      <c r="C89" s="16" t="s">
        <v>139</v>
      </c>
      <c r="D89" s="11">
        <f>D90</f>
        <v>425500</v>
      </c>
      <c r="E89" s="27">
        <f t="shared" ref="E89:F89" si="29">E90</f>
        <v>500000</v>
      </c>
      <c r="F89" s="27">
        <f t="shared" si="29"/>
        <v>500000</v>
      </c>
    </row>
    <row r="90" spans="1:6" s="8" customFormat="1" ht="82.5" x14ac:dyDescent="0.25">
      <c r="A90" s="12" t="s">
        <v>111</v>
      </c>
      <c r="B90" s="12" t="s">
        <v>140</v>
      </c>
      <c r="C90" s="13" t="s">
        <v>141</v>
      </c>
      <c r="D90" s="14">
        <v>425500</v>
      </c>
      <c r="E90" s="14">
        <v>500000</v>
      </c>
      <c r="F90" s="14">
        <v>500000</v>
      </c>
    </row>
    <row r="91" spans="1:6" s="8" customFormat="1" ht="16.5" x14ac:dyDescent="0.25">
      <c r="A91" s="9" t="s">
        <v>3</v>
      </c>
      <c r="B91" s="9" t="s">
        <v>143</v>
      </c>
      <c r="C91" s="10" t="s">
        <v>144</v>
      </c>
      <c r="D91" s="11">
        <f>D92+D102</f>
        <v>1772000</v>
      </c>
      <c r="E91" s="30">
        <f t="shared" ref="E91:F91" si="30">E92</f>
        <v>4776200</v>
      </c>
      <c r="F91" s="30">
        <f t="shared" si="30"/>
        <v>4996600</v>
      </c>
    </row>
    <row r="92" spans="1:6" s="8" customFormat="1" ht="16.5" x14ac:dyDescent="0.25">
      <c r="A92" s="9" t="s">
        <v>142</v>
      </c>
      <c r="B92" s="9" t="s">
        <v>145</v>
      </c>
      <c r="C92" s="10" t="s">
        <v>146</v>
      </c>
      <c r="D92" s="11">
        <f>D93+D95+D97</f>
        <v>1657000</v>
      </c>
      <c r="E92" s="30">
        <f t="shared" ref="E92:F92" si="31">E93+E95+E97</f>
        <v>4776200</v>
      </c>
      <c r="F92" s="30">
        <f t="shared" si="31"/>
        <v>4996600</v>
      </c>
    </row>
    <row r="93" spans="1:6" s="8" customFormat="1" ht="33" x14ac:dyDescent="0.25">
      <c r="A93" s="9" t="s">
        <v>142</v>
      </c>
      <c r="B93" s="9" t="s">
        <v>147</v>
      </c>
      <c r="C93" s="10" t="s">
        <v>148</v>
      </c>
      <c r="D93" s="11">
        <f>D94</f>
        <v>1800000</v>
      </c>
      <c r="E93" s="27">
        <f t="shared" ref="E93:F93" si="32">E94</f>
        <v>810700</v>
      </c>
      <c r="F93" s="27">
        <f t="shared" si="32"/>
        <v>810900</v>
      </c>
    </row>
    <row r="94" spans="1:6" s="8" customFormat="1" ht="49.5" x14ac:dyDescent="0.25">
      <c r="A94" s="12" t="s">
        <v>142</v>
      </c>
      <c r="B94" s="12" t="s">
        <v>149</v>
      </c>
      <c r="C94" s="15" t="s">
        <v>150</v>
      </c>
      <c r="D94" s="14">
        <v>1800000</v>
      </c>
      <c r="E94" s="14">
        <v>810700</v>
      </c>
      <c r="F94" s="14">
        <v>810900</v>
      </c>
    </row>
    <row r="95" spans="1:6" s="8" customFormat="1" ht="16.5" x14ac:dyDescent="0.25">
      <c r="A95" s="9" t="s">
        <v>142</v>
      </c>
      <c r="B95" s="9" t="s">
        <v>151</v>
      </c>
      <c r="C95" s="10" t="s">
        <v>152</v>
      </c>
      <c r="D95" s="11">
        <f>D96</f>
        <v>575000</v>
      </c>
      <c r="E95" s="27">
        <f t="shared" ref="E95:F95" si="33">E96</f>
        <v>386600</v>
      </c>
      <c r="F95" s="27">
        <f t="shared" si="33"/>
        <v>386600</v>
      </c>
    </row>
    <row r="96" spans="1:6" s="8" customFormat="1" ht="49.5" x14ac:dyDescent="0.25">
      <c r="A96" s="12" t="s">
        <v>142</v>
      </c>
      <c r="B96" s="12" t="s">
        <v>153</v>
      </c>
      <c r="C96" s="15" t="s">
        <v>154</v>
      </c>
      <c r="D96" s="14">
        <v>575000</v>
      </c>
      <c r="E96" s="14">
        <v>386600</v>
      </c>
      <c r="F96" s="14">
        <v>386600</v>
      </c>
    </row>
    <row r="97" spans="1:6" s="8" customFormat="1" ht="16.5" x14ac:dyDescent="0.25">
      <c r="A97" s="9" t="s">
        <v>142</v>
      </c>
      <c r="B97" s="9" t="s">
        <v>155</v>
      </c>
      <c r="C97" s="10" t="s">
        <v>156</v>
      </c>
      <c r="D97" s="33">
        <f>D98+D100</f>
        <v>-718000</v>
      </c>
      <c r="E97" s="33">
        <f t="shared" ref="E97:F97" si="34">E98+E100</f>
        <v>3578900</v>
      </c>
      <c r="F97" s="33">
        <f t="shared" si="34"/>
        <v>3799100</v>
      </c>
    </row>
    <row r="98" spans="1:6" s="8" customFormat="1" ht="16.5" x14ac:dyDescent="0.25">
      <c r="A98" s="9" t="s">
        <v>142</v>
      </c>
      <c r="B98" s="9" t="s">
        <v>157</v>
      </c>
      <c r="C98" s="10" t="s">
        <v>158</v>
      </c>
      <c r="D98" s="33">
        <f>D99</f>
        <v>-729500</v>
      </c>
      <c r="E98" s="33">
        <f t="shared" ref="E98:F98" si="35">E99</f>
        <v>3531800</v>
      </c>
      <c r="F98" s="33">
        <f t="shared" si="35"/>
        <v>3752000</v>
      </c>
    </row>
    <row r="99" spans="1:6" s="8" customFormat="1" ht="49.5" x14ac:dyDescent="0.25">
      <c r="A99" s="12" t="s">
        <v>142</v>
      </c>
      <c r="B99" s="12" t="s">
        <v>159</v>
      </c>
      <c r="C99" s="15" t="s">
        <v>160</v>
      </c>
      <c r="D99" s="34">
        <v>-729500</v>
      </c>
      <c r="E99" s="34">
        <v>3531800</v>
      </c>
      <c r="F99" s="34">
        <v>3752000</v>
      </c>
    </row>
    <row r="100" spans="1:6" s="8" customFormat="1" ht="16.5" x14ac:dyDescent="0.25">
      <c r="A100" s="9" t="s">
        <v>142</v>
      </c>
      <c r="B100" s="9" t="s">
        <v>161</v>
      </c>
      <c r="C100" s="10" t="s">
        <v>162</v>
      </c>
      <c r="D100" s="33">
        <f>D101</f>
        <v>11500</v>
      </c>
      <c r="E100" s="33">
        <f t="shared" ref="E100:F100" si="36">E101</f>
        <v>47100</v>
      </c>
      <c r="F100" s="33">
        <f t="shared" si="36"/>
        <v>47100</v>
      </c>
    </row>
    <row r="101" spans="1:6" s="8" customFormat="1" ht="49.5" x14ac:dyDescent="0.25">
      <c r="A101" s="12" t="s">
        <v>142</v>
      </c>
      <c r="B101" s="12" t="s">
        <v>163</v>
      </c>
      <c r="C101" s="15" t="s">
        <v>164</v>
      </c>
      <c r="D101" s="34">
        <v>11500</v>
      </c>
      <c r="E101" s="34">
        <v>47100</v>
      </c>
      <c r="F101" s="34">
        <v>47100</v>
      </c>
    </row>
    <row r="102" spans="1:6" s="8" customFormat="1" ht="16.5" x14ac:dyDescent="0.25">
      <c r="A102" s="29" t="s">
        <v>110</v>
      </c>
      <c r="B102" s="29" t="s">
        <v>500</v>
      </c>
      <c r="C102" s="28" t="s">
        <v>501</v>
      </c>
      <c r="D102" s="33">
        <f>D103</f>
        <v>115000</v>
      </c>
      <c r="E102" s="33"/>
      <c r="F102" s="33"/>
    </row>
    <row r="103" spans="1:6" s="8" customFormat="1" ht="33" x14ac:dyDescent="0.25">
      <c r="A103" s="29" t="s">
        <v>110</v>
      </c>
      <c r="B103" s="29" t="s">
        <v>502</v>
      </c>
      <c r="C103" s="28" t="s">
        <v>503</v>
      </c>
      <c r="D103" s="33">
        <f>D104</f>
        <v>115000</v>
      </c>
      <c r="E103" s="33"/>
      <c r="F103" s="33"/>
    </row>
    <row r="104" spans="1:6" s="8" customFormat="1" ht="49.5" x14ac:dyDescent="0.25">
      <c r="A104" s="12" t="s">
        <v>110</v>
      </c>
      <c r="B104" s="12" t="s">
        <v>504</v>
      </c>
      <c r="C104" s="15" t="s">
        <v>505</v>
      </c>
      <c r="D104" s="34">
        <v>115000</v>
      </c>
      <c r="E104" s="34"/>
      <c r="F104" s="34"/>
    </row>
    <row r="105" spans="1:6" s="8" customFormat="1" ht="33" x14ac:dyDescent="0.25">
      <c r="A105" s="9" t="s">
        <v>3</v>
      </c>
      <c r="B105" s="9" t="s">
        <v>165</v>
      </c>
      <c r="C105" s="10" t="s">
        <v>166</v>
      </c>
      <c r="D105" s="11">
        <f>D106</f>
        <v>2234326.4299999997</v>
      </c>
      <c r="E105" s="27">
        <f t="shared" ref="E105:F105" si="37">E106</f>
        <v>1560600</v>
      </c>
      <c r="F105" s="27">
        <f t="shared" si="37"/>
        <v>1617800</v>
      </c>
    </row>
    <row r="106" spans="1:6" s="8" customFormat="1" ht="16.5" x14ac:dyDescent="0.25">
      <c r="A106" s="9" t="s">
        <v>3</v>
      </c>
      <c r="B106" s="9" t="s">
        <v>167</v>
      </c>
      <c r="C106" s="10" t="s">
        <v>168</v>
      </c>
      <c r="D106" s="11">
        <f>D107+D112</f>
        <v>2234326.4299999997</v>
      </c>
      <c r="E106" s="27">
        <f t="shared" ref="E106:F106" si="38">E107+E112</f>
        <v>1560600</v>
      </c>
      <c r="F106" s="27">
        <f t="shared" si="38"/>
        <v>1617800</v>
      </c>
    </row>
    <row r="107" spans="1:6" s="8" customFormat="1" ht="33" x14ac:dyDescent="0.25">
      <c r="A107" s="9" t="s">
        <v>3</v>
      </c>
      <c r="B107" s="9" t="s">
        <v>169</v>
      </c>
      <c r="C107" s="10" t="s">
        <v>170</v>
      </c>
      <c r="D107" s="11">
        <f>D108</f>
        <v>1350300</v>
      </c>
      <c r="E107" s="27">
        <f t="shared" ref="E107:F107" si="39">E108</f>
        <v>1560600</v>
      </c>
      <c r="F107" s="27">
        <f t="shared" si="39"/>
        <v>1617800</v>
      </c>
    </row>
    <row r="108" spans="1:6" s="8" customFormat="1" ht="33" x14ac:dyDescent="0.25">
      <c r="A108" s="9" t="s">
        <v>3</v>
      </c>
      <c r="B108" s="9" t="s">
        <v>171</v>
      </c>
      <c r="C108" s="10" t="s">
        <v>172</v>
      </c>
      <c r="D108" s="11">
        <f>D109+D110+D111</f>
        <v>1350300</v>
      </c>
      <c r="E108" s="27">
        <f t="shared" ref="E108:F108" si="40">E109+E110+E111</f>
        <v>1560600</v>
      </c>
      <c r="F108" s="27">
        <f t="shared" si="40"/>
        <v>1617800</v>
      </c>
    </row>
    <row r="109" spans="1:6" s="8" customFormat="1" ht="33" x14ac:dyDescent="0.25">
      <c r="A109" s="12" t="s">
        <v>110</v>
      </c>
      <c r="B109" s="12" t="s">
        <v>171</v>
      </c>
      <c r="C109" s="15" t="s">
        <v>172</v>
      </c>
      <c r="D109" s="14">
        <v>330500</v>
      </c>
      <c r="E109" s="14">
        <v>313500</v>
      </c>
      <c r="F109" s="14">
        <v>313500</v>
      </c>
    </row>
    <row r="110" spans="1:6" s="8" customFormat="1" ht="33" x14ac:dyDescent="0.25">
      <c r="A110" s="12" t="s">
        <v>111</v>
      </c>
      <c r="B110" s="12" t="s">
        <v>171</v>
      </c>
      <c r="C110" s="15" t="s">
        <v>172</v>
      </c>
      <c r="D110" s="14">
        <v>71000</v>
      </c>
      <c r="E110" s="14">
        <v>103800</v>
      </c>
      <c r="F110" s="14">
        <v>103800</v>
      </c>
    </row>
    <row r="111" spans="1:6" s="8" customFormat="1" ht="33" x14ac:dyDescent="0.25">
      <c r="A111" s="12" t="s">
        <v>97</v>
      </c>
      <c r="B111" s="12" t="s">
        <v>171</v>
      </c>
      <c r="C111" s="15" t="s">
        <v>172</v>
      </c>
      <c r="D111" s="14">
        <v>948800</v>
      </c>
      <c r="E111" s="14">
        <v>1143300</v>
      </c>
      <c r="F111" s="14">
        <v>1200500</v>
      </c>
    </row>
    <row r="112" spans="1:6" s="8" customFormat="1" ht="16.5" x14ac:dyDescent="0.25">
      <c r="A112" s="9" t="s">
        <v>3</v>
      </c>
      <c r="B112" s="9" t="s">
        <v>391</v>
      </c>
      <c r="C112" s="10" t="s">
        <v>392</v>
      </c>
      <c r="D112" s="11">
        <f>D113</f>
        <v>884026.42999999993</v>
      </c>
      <c r="E112" s="11"/>
      <c r="F112" s="11"/>
    </row>
    <row r="113" spans="1:6" s="8" customFormat="1" ht="16.5" x14ac:dyDescent="0.25">
      <c r="A113" s="9" t="s">
        <v>3</v>
      </c>
      <c r="B113" s="9" t="s">
        <v>393</v>
      </c>
      <c r="C113" s="10" t="s">
        <v>394</v>
      </c>
      <c r="D113" s="11">
        <f>SUM(D114:D119)</f>
        <v>884026.42999999993</v>
      </c>
      <c r="E113" s="11"/>
      <c r="F113" s="11"/>
    </row>
    <row r="114" spans="1:6" s="8" customFormat="1" ht="16.5" x14ac:dyDescent="0.25">
      <c r="A114" s="12" t="s">
        <v>110</v>
      </c>
      <c r="B114" s="12" t="s">
        <v>393</v>
      </c>
      <c r="C114" s="15" t="s">
        <v>394</v>
      </c>
      <c r="D114" s="14">
        <v>376811.97</v>
      </c>
      <c r="E114" s="14"/>
      <c r="F114" s="14"/>
    </row>
    <row r="115" spans="1:6" s="8" customFormat="1" ht="16.5" x14ac:dyDescent="0.25">
      <c r="A115" s="12" t="s">
        <v>496</v>
      </c>
      <c r="B115" s="12" t="s">
        <v>393</v>
      </c>
      <c r="C115" s="15" t="s">
        <v>394</v>
      </c>
      <c r="D115" s="14">
        <v>6863.76</v>
      </c>
      <c r="E115" s="14"/>
      <c r="F115" s="14"/>
    </row>
    <row r="116" spans="1:6" s="8" customFormat="1" ht="16.5" x14ac:dyDescent="0.25">
      <c r="A116" s="12" t="s">
        <v>395</v>
      </c>
      <c r="B116" s="12" t="s">
        <v>393</v>
      </c>
      <c r="C116" s="15" t="s">
        <v>394</v>
      </c>
      <c r="D116" s="14">
        <v>507.27</v>
      </c>
      <c r="E116" s="14"/>
      <c r="F116" s="14"/>
    </row>
    <row r="117" spans="1:6" s="8" customFormat="1" ht="16.5" x14ac:dyDescent="0.25">
      <c r="A117" s="12" t="s">
        <v>111</v>
      </c>
      <c r="B117" s="12" t="s">
        <v>393</v>
      </c>
      <c r="C117" s="15" t="s">
        <v>394</v>
      </c>
      <c r="D117" s="14">
        <v>467542.52</v>
      </c>
      <c r="E117" s="14"/>
      <c r="F117" s="14"/>
    </row>
    <row r="118" spans="1:6" s="8" customFormat="1" ht="16.5" x14ac:dyDescent="0.25">
      <c r="A118" s="12" t="s">
        <v>396</v>
      </c>
      <c r="B118" s="12" t="s">
        <v>393</v>
      </c>
      <c r="C118" s="15" t="s">
        <v>394</v>
      </c>
      <c r="D118" s="14">
        <v>448.44</v>
      </c>
      <c r="E118" s="14"/>
      <c r="F118" s="14"/>
    </row>
    <row r="119" spans="1:6" s="8" customFormat="1" ht="16.5" x14ac:dyDescent="0.25">
      <c r="A119" s="12" t="s">
        <v>97</v>
      </c>
      <c r="B119" s="12" t="s">
        <v>393</v>
      </c>
      <c r="C119" s="15" t="s">
        <v>394</v>
      </c>
      <c r="D119" s="14">
        <v>31852.47</v>
      </c>
      <c r="E119" s="14"/>
      <c r="F119" s="14"/>
    </row>
    <row r="120" spans="1:6" s="8" customFormat="1" ht="33" x14ac:dyDescent="0.25">
      <c r="A120" s="9" t="s">
        <v>3</v>
      </c>
      <c r="B120" s="9" t="s">
        <v>173</v>
      </c>
      <c r="C120" s="10" t="s">
        <v>174</v>
      </c>
      <c r="D120" s="11">
        <f>D121+D123</f>
        <v>14237500</v>
      </c>
      <c r="E120" s="27">
        <f t="shared" ref="E120:F120" si="41">E121+E123</f>
        <v>10688500</v>
      </c>
      <c r="F120" s="27">
        <f t="shared" si="41"/>
        <v>10187200</v>
      </c>
    </row>
    <row r="121" spans="1:6" s="8" customFormat="1" ht="16.5" x14ac:dyDescent="0.25">
      <c r="A121" s="9" t="s">
        <v>110</v>
      </c>
      <c r="B121" s="9" t="s">
        <v>175</v>
      </c>
      <c r="C121" s="10" t="s">
        <v>176</v>
      </c>
      <c r="D121" s="11">
        <f>D122</f>
        <v>11276700</v>
      </c>
      <c r="E121" s="27">
        <f t="shared" ref="E121:F121" si="42">E122</f>
        <v>9221000</v>
      </c>
      <c r="F121" s="27">
        <f t="shared" si="42"/>
        <v>8770400</v>
      </c>
    </row>
    <row r="122" spans="1:6" s="8" customFormat="1" ht="16.5" x14ac:dyDescent="0.25">
      <c r="A122" s="12" t="s">
        <v>110</v>
      </c>
      <c r="B122" s="12" t="s">
        <v>177</v>
      </c>
      <c r="C122" s="15" t="s">
        <v>178</v>
      </c>
      <c r="D122" s="14">
        <v>11276700</v>
      </c>
      <c r="E122" s="14">
        <v>9221000</v>
      </c>
      <c r="F122" s="14">
        <v>8770400</v>
      </c>
    </row>
    <row r="123" spans="1:6" s="8" customFormat="1" ht="66" x14ac:dyDescent="0.25">
      <c r="A123" s="9" t="s">
        <v>97</v>
      </c>
      <c r="B123" s="9" t="s">
        <v>179</v>
      </c>
      <c r="C123" s="16" t="s">
        <v>180</v>
      </c>
      <c r="D123" s="11">
        <f>D124</f>
        <v>2960800</v>
      </c>
      <c r="E123" s="27">
        <f t="shared" ref="E123:F124" si="43">E124</f>
        <v>1467500</v>
      </c>
      <c r="F123" s="27">
        <f t="shared" si="43"/>
        <v>1416800</v>
      </c>
    </row>
    <row r="124" spans="1:6" s="8" customFormat="1" ht="82.5" x14ac:dyDescent="0.25">
      <c r="A124" s="9" t="s">
        <v>97</v>
      </c>
      <c r="B124" s="9" t="s">
        <v>181</v>
      </c>
      <c r="C124" s="16" t="s">
        <v>182</v>
      </c>
      <c r="D124" s="11">
        <f>D125</f>
        <v>2960800</v>
      </c>
      <c r="E124" s="27">
        <f t="shared" si="43"/>
        <v>1467500</v>
      </c>
      <c r="F124" s="27">
        <f t="shared" si="43"/>
        <v>1416800</v>
      </c>
    </row>
    <row r="125" spans="1:6" s="8" customFormat="1" ht="66" x14ac:dyDescent="0.25">
      <c r="A125" s="12" t="s">
        <v>97</v>
      </c>
      <c r="B125" s="12" t="s">
        <v>183</v>
      </c>
      <c r="C125" s="13" t="s">
        <v>184</v>
      </c>
      <c r="D125" s="14">
        <v>2960800</v>
      </c>
      <c r="E125" s="14">
        <v>1467500</v>
      </c>
      <c r="F125" s="14">
        <v>1416800</v>
      </c>
    </row>
    <row r="126" spans="1:6" s="8" customFormat="1" ht="16.5" x14ac:dyDescent="0.25">
      <c r="A126" s="9" t="s">
        <v>3</v>
      </c>
      <c r="B126" s="9" t="s">
        <v>185</v>
      </c>
      <c r="C126" s="10" t="s">
        <v>186</v>
      </c>
      <c r="D126" s="32">
        <f>D127+D158+D160+D169+D182</f>
        <v>6741355.4199999999</v>
      </c>
      <c r="E126" s="32">
        <f t="shared" ref="E126:F126" si="44">E127+E158+E160+E169+E182</f>
        <v>3002100</v>
      </c>
      <c r="F126" s="32">
        <f t="shared" si="44"/>
        <v>3002100</v>
      </c>
    </row>
    <row r="127" spans="1:6" s="8" customFormat="1" ht="33" x14ac:dyDescent="0.25">
      <c r="A127" s="9" t="s">
        <v>3</v>
      </c>
      <c r="B127" s="9" t="s">
        <v>187</v>
      </c>
      <c r="C127" s="10" t="s">
        <v>188</v>
      </c>
      <c r="D127" s="32">
        <f>D128+D132+D136+D140+D142+D144+D146+D148+D153</f>
        <v>1461747.6800000002</v>
      </c>
      <c r="E127" s="32">
        <f t="shared" ref="E127:F127" si="45">E128+E132+E136+E140+E142+E144+E146+E148+E153</f>
        <v>1835400</v>
      </c>
      <c r="F127" s="32">
        <f t="shared" si="45"/>
        <v>1835400</v>
      </c>
    </row>
    <row r="128" spans="1:6" s="8" customFormat="1" ht="49.5" x14ac:dyDescent="0.25">
      <c r="A128" s="9" t="s">
        <v>3</v>
      </c>
      <c r="B128" s="9" t="s">
        <v>189</v>
      </c>
      <c r="C128" s="10" t="s">
        <v>190</v>
      </c>
      <c r="D128" s="11">
        <f>D129</f>
        <v>33500</v>
      </c>
      <c r="E128" s="30">
        <f t="shared" ref="E128:F128" si="46">E129</f>
        <v>52000</v>
      </c>
      <c r="F128" s="30">
        <f t="shared" si="46"/>
        <v>52000</v>
      </c>
    </row>
    <row r="129" spans="1:6" s="8" customFormat="1" ht="66" x14ac:dyDescent="0.25">
      <c r="A129" s="9" t="s">
        <v>3</v>
      </c>
      <c r="B129" s="9" t="s">
        <v>191</v>
      </c>
      <c r="C129" s="16" t="s">
        <v>192</v>
      </c>
      <c r="D129" s="11">
        <f>D130+D131</f>
        <v>33500</v>
      </c>
      <c r="E129" s="30">
        <f t="shared" ref="E129:F129" si="47">E130+E131</f>
        <v>52000</v>
      </c>
      <c r="F129" s="30">
        <f t="shared" si="47"/>
        <v>52000</v>
      </c>
    </row>
    <row r="130" spans="1:6" s="8" customFormat="1" ht="66" x14ac:dyDescent="0.25">
      <c r="A130" s="12" t="s">
        <v>193</v>
      </c>
      <c r="B130" s="12" t="s">
        <v>191</v>
      </c>
      <c r="C130" s="13" t="s">
        <v>192</v>
      </c>
      <c r="D130" s="14">
        <v>7500</v>
      </c>
      <c r="E130" s="14">
        <v>7000</v>
      </c>
      <c r="F130" s="14">
        <v>7000</v>
      </c>
    </row>
    <row r="131" spans="1:6" s="8" customFormat="1" ht="66" x14ac:dyDescent="0.25">
      <c r="A131" s="12" t="s">
        <v>194</v>
      </c>
      <c r="B131" s="12" t="s">
        <v>191</v>
      </c>
      <c r="C131" s="13" t="s">
        <v>192</v>
      </c>
      <c r="D131" s="14">
        <v>26000</v>
      </c>
      <c r="E131" s="14">
        <v>45000</v>
      </c>
      <c r="F131" s="14">
        <v>45000</v>
      </c>
    </row>
    <row r="132" spans="1:6" s="8" customFormat="1" ht="66" x14ac:dyDescent="0.25">
      <c r="A132" s="9" t="s">
        <v>3</v>
      </c>
      <c r="B132" s="9" t="s">
        <v>195</v>
      </c>
      <c r="C132" s="10" t="s">
        <v>196</v>
      </c>
      <c r="D132" s="11">
        <f>D133</f>
        <v>332000</v>
      </c>
      <c r="E132" s="30">
        <f t="shared" ref="E132:F132" si="48">E133</f>
        <v>415000</v>
      </c>
      <c r="F132" s="30">
        <f t="shared" si="48"/>
        <v>415000</v>
      </c>
    </row>
    <row r="133" spans="1:6" s="8" customFormat="1" ht="99" x14ac:dyDescent="0.25">
      <c r="A133" s="9" t="s">
        <v>3</v>
      </c>
      <c r="B133" s="9" t="s">
        <v>197</v>
      </c>
      <c r="C133" s="16" t="s">
        <v>198</v>
      </c>
      <c r="D133" s="11">
        <f>D134+D135</f>
        <v>332000</v>
      </c>
      <c r="E133" s="30">
        <f t="shared" ref="E133:F133" si="49">E134+E135</f>
        <v>415000</v>
      </c>
      <c r="F133" s="30">
        <f t="shared" si="49"/>
        <v>415000</v>
      </c>
    </row>
    <row r="134" spans="1:6" s="8" customFormat="1" ht="82.5" x14ac:dyDescent="0.25">
      <c r="A134" s="12" t="s">
        <v>193</v>
      </c>
      <c r="B134" s="12" t="s">
        <v>197</v>
      </c>
      <c r="C134" s="13" t="s">
        <v>198</v>
      </c>
      <c r="D134" s="14">
        <v>12000</v>
      </c>
      <c r="E134" s="14">
        <v>25000</v>
      </c>
      <c r="F134" s="14">
        <v>25000</v>
      </c>
    </row>
    <row r="135" spans="1:6" s="8" customFormat="1" ht="82.5" x14ac:dyDescent="0.25">
      <c r="A135" s="12" t="s">
        <v>194</v>
      </c>
      <c r="B135" s="12" t="s">
        <v>197</v>
      </c>
      <c r="C135" s="13" t="s">
        <v>198</v>
      </c>
      <c r="D135" s="14">
        <v>320000</v>
      </c>
      <c r="E135" s="14">
        <v>390000</v>
      </c>
      <c r="F135" s="14">
        <v>390000</v>
      </c>
    </row>
    <row r="136" spans="1:6" s="8" customFormat="1" ht="49.5" x14ac:dyDescent="0.25">
      <c r="A136" s="9" t="s">
        <v>3</v>
      </c>
      <c r="B136" s="9" t="s">
        <v>199</v>
      </c>
      <c r="C136" s="10" t="s">
        <v>200</v>
      </c>
      <c r="D136" s="11">
        <f>D137</f>
        <v>65200</v>
      </c>
      <c r="E136" s="11">
        <v>55000</v>
      </c>
      <c r="F136" s="11">
        <v>55000</v>
      </c>
    </row>
    <row r="137" spans="1:6" s="8" customFormat="1" ht="66" x14ac:dyDescent="0.25">
      <c r="A137" s="9" t="s">
        <v>3</v>
      </c>
      <c r="B137" s="9" t="s">
        <v>201</v>
      </c>
      <c r="C137" s="16" t="s">
        <v>202</v>
      </c>
      <c r="D137" s="11">
        <f>D138+D139</f>
        <v>65200</v>
      </c>
      <c r="E137" s="30">
        <f t="shared" ref="E137:F137" si="50">E138+E139</f>
        <v>55000</v>
      </c>
      <c r="F137" s="30">
        <f t="shared" si="50"/>
        <v>55000</v>
      </c>
    </row>
    <row r="138" spans="1:6" s="8" customFormat="1" ht="66" x14ac:dyDescent="0.25">
      <c r="A138" s="12" t="s">
        <v>193</v>
      </c>
      <c r="B138" s="12" t="s">
        <v>201</v>
      </c>
      <c r="C138" s="13" t="s">
        <v>202</v>
      </c>
      <c r="D138" s="14">
        <v>200</v>
      </c>
      <c r="E138" s="14">
        <v>5000</v>
      </c>
      <c r="F138" s="14">
        <v>5000</v>
      </c>
    </row>
    <row r="139" spans="1:6" s="8" customFormat="1" ht="66" x14ac:dyDescent="0.25">
      <c r="A139" s="12" t="s">
        <v>194</v>
      </c>
      <c r="B139" s="12" t="s">
        <v>201</v>
      </c>
      <c r="C139" s="13" t="s">
        <v>202</v>
      </c>
      <c r="D139" s="14">
        <v>65000</v>
      </c>
      <c r="E139" s="14">
        <v>50000</v>
      </c>
      <c r="F139" s="14">
        <v>50000</v>
      </c>
    </row>
    <row r="140" spans="1:6" s="8" customFormat="1" ht="70.5" customHeight="1" x14ac:dyDescent="0.25">
      <c r="A140" s="9" t="s">
        <v>194</v>
      </c>
      <c r="B140" s="9" t="s">
        <v>203</v>
      </c>
      <c r="C140" s="35" t="s">
        <v>523</v>
      </c>
      <c r="D140" s="11">
        <f>D141</f>
        <v>20000</v>
      </c>
      <c r="E140" s="30">
        <f t="shared" ref="E140:F140" si="51">E141</f>
        <v>180000</v>
      </c>
      <c r="F140" s="30">
        <f t="shared" si="51"/>
        <v>180000</v>
      </c>
    </row>
    <row r="141" spans="1:6" s="8" customFormat="1" ht="72" customHeight="1" x14ac:dyDescent="0.25">
      <c r="A141" s="12" t="s">
        <v>194</v>
      </c>
      <c r="B141" s="12" t="s">
        <v>204</v>
      </c>
      <c r="C141" s="13" t="s">
        <v>524</v>
      </c>
      <c r="D141" s="14">
        <v>20000</v>
      </c>
      <c r="E141" s="14">
        <v>180000</v>
      </c>
      <c r="F141" s="14">
        <v>180000</v>
      </c>
    </row>
    <row r="142" spans="1:6" s="8" customFormat="1" ht="66" x14ac:dyDescent="0.25">
      <c r="A142" s="9" t="s">
        <v>194</v>
      </c>
      <c r="B142" s="9" t="s">
        <v>205</v>
      </c>
      <c r="C142" s="10" t="s">
        <v>206</v>
      </c>
      <c r="D142" s="11">
        <f>D143</f>
        <v>180000</v>
      </c>
      <c r="E142" s="30">
        <f t="shared" ref="E142:F142" si="52">E143</f>
        <v>160000</v>
      </c>
      <c r="F142" s="30">
        <f t="shared" si="52"/>
        <v>160000</v>
      </c>
    </row>
    <row r="143" spans="1:6" s="8" customFormat="1" ht="82.5" x14ac:dyDescent="0.25">
      <c r="A143" s="12" t="s">
        <v>194</v>
      </c>
      <c r="B143" s="12" t="s">
        <v>207</v>
      </c>
      <c r="C143" s="13" t="s">
        <v>208</v>
      </c>
      <c r="D143" s="14">
        <v>180000</v>
      </c>
      <c r="E143" s="14">
        <v>160000</v>
      </c>
      <c r="F143" s="14">
        <v>160000</v>
      </c>
    </row>
    <row r="144" spans="1:6" s="8" customFormat="1" ht="87.75" customHeight="1" x14ac:dyDescent="0.25">
      <c r="A144" s="9" t="s">
        <v>194</v>
      </c>
      <c r="B144" s="9" t="s">
        <v>209</v>
      </c>
      <c r="C144" s="35" t="s">
        <v>525</v>
      </c>
      <c r="D144" s="11">
        <f>D145</f>
        <v>16000</v>
      </c>
      <c r="E144" s="30">
        <f t="shared" ref="E144:F144" si="53">E145</f>
        <v>25000</v>
      </c>
      <c r="F144" s="30">
        <f t="shared" si="53"/>
        <v>25000</v>
      </c>
    </row>
    <row r="145" spans="1:6" s="8" customFormat="1" ht="123.75" customHeight="1" x14ac:dyDescent="0.25">
      <c r="A145" s="12" t="s">
        <v>194</v>
      </c>
      <c r="B145" s="12" t="s">
        <v>210</v>
      </c>
      <c r="C145" s="13" t="s">
        <v>526</v>
      </c>
      <c r="D145" s="14">
        <v>16000</v>
      </c>
      <c r="E145" s="14">
        <v>25000</v>
      </c>
      <c r="F145" s="14">
        <v>25000</v>
      </c>
    </row>
    <row r="146" spans="1:6" s="8" customFormat="1" ht="49.5" x14ac:dyDescent="0.25">
      <c r="A146" s="9" t="s">
        <v>194</v>
      </c>
      <c r="B146" s="9" t="s">
        <v>211</v>
      </c>
      <c r="C146" s="10" t="s">
        <v>212</v>
      </c>
      <c r="D146" s="11">
        <f>D147</f>
        <v>4000</v>
      </c>
      <c r="E146" s="30">
        <f t="shared" ref="E146:F146" si="54">E147</f>
        <v>5000</v>
      </c>
      <c r="F146" s="30">
        <f t="shared" si="54"/>
        <v>5000</v>
      </c>
    </row>
    <row r="147" spans="1:6" s="8" customFormat="1" ht="66" x14ac:dyDescent="0.25">
      <c r="A147" s="12" t="s">
        <v>194</v>
      </c>
      <c r="B147" s="12" t="s">
        <v>213</v>
      </c>
      <c r="C147" s="13" t="s">
        <v>214</v>
      </c>
      <c r="D147" s="14">
        <v>4000</v>
      </c>
      <c r="E147" s="14">
        <v>5000</v>
      </c>
      <c r="F147" s="14">
        <v>5000</v>
      </c>
    </row>
    <row r="148" spans="1:6" s="8" customFormat="1" ht="49.5" x14ac:dyDescent="0.25">
      <c r="A148" s="9" t="s">
        <v>3</v>
      </c>
      <c r="B148" s="9" t="s">
        <v>215</v>
      </c>
      <c r="C148" s="10" t="s">
        <v>216</v>
      </c>
      <c r="D148" s="11">
        <f>D149</f>
        <v>43047.68</v>
      </c>
      <c r="E148" s="30">
        <f t="shared" ref="E148:F148" si="55">E150+E151+E152</f>
        <v>72000</v>
      </c>
      <c r="F148" s="30">
        <f t="shared" si="55"/>
        <v>72000</v>
      </c>
    </row>
    <row r="149" spans="1:6" s="8" customFormat="1" ht="66" x14ac:dyDescent="0.25">
      <c r="A149" s="29" t="s">
        <v>3</v>
      </c>
      <c r="B149" s="29" t="s">
        <v>217</v>
      </c>
      <c r="C149" s="28" t="s">
        <v>218</v>
      </c>
      <c r="D149" s="30">
        <f>D150+D151+D152</f>
        <v>43047.68</v>
      </c>
      <c r="E149" s="30">
        <f t="shared" ref="E149:F149" si="56">E150+E151+E152</f>
        <v>72000</v>
      </c>
      <c r="F149" s="30">
        <f t="shared" si="56"/>
        <v>72000</v>
      </c>
    </row>
    <row r="150" spans="1:6" s="8" customFormat="1" ht="66" x14ac:dyDescent="0.25">
      <c r="A150" s="12" t="s">
        <v>193</v>
      </c>
      <c r="B150" s="12" t="s">
        <v>217</v>
      </c>
      <c r="C150" s="15" t="s">
        <v>218</v>
      </c>
      <c r="D150" s="14">
        <v>47.68</v>
      </c>
      <c r="E150" s="14"/>
      <c r="F150" s="14"/>
    </row>
    <row r="151" spans="1:6" s="8" customFormat="1" ht="66" x14ac:dyDescent="0.25">
      <c r="A151" s="12" t="s">
        <v>506</v>
      </c>
      <c r="B151" s="12" t="s">
        <v>217</v>
      </c>
      <c r="C151" s="15" t="s">
        <v>218</v>
      </c>
      <c r="D151" s="14">
        <v>3000</v>
      </c>
      <c r="E151" s="14"/>
      <c r="F151" s="14"/>
    </row>
    <row r="152" spans="1:6" s="8" customFormat="1" ht="66" x14ac:dyDescent="0.25">
      <c r="A152" s="12" t="s">
        <v>194</v>
      </c>
      <c r="B152" s="12" t="s">
        <v>217</v>
      </c>
      <c r="C152" s="13" t="s">
        <v>218</v>
      </c>
      <c r="D152" s="14">
        <v>40000</v>
      </c>
      <c r="E152" s="14">
        <v>72000</v>
      </c>
      <c r="F152" s="14">
        <v>72000</v>
      </c>
    </row>
    <row r="153" spans="1:6" s="8" customFormat="1" ht="66" x14ac:dyDescent="0.25">
      <c r="A153" s="9" t="s">
        <v>3</v>
      </c>
      <c r="B153" s="9" t="s">
        <v>219</v>
      </c>
      <c r="C153" s="10" t="s">
        <v>220</v>
      </c>
      <c r="D153" s="11">
        <f>D154</f>
        <v>768000</v>
      </c>
      <c r="E153" s="30">
        <f t="shared" ref="E153:F153" si="57">E154</f>
        <v>871400</v>
      </c>
      <c r="F153" s="30">
        <f t="shared" si="57"/>
        <v>871400</v>
      </c>
    </row>
    <row r="154" spans="1:6" s="8" customFormat="1" ht="82.5" x14ac:dyDescent="0.25">
      <c r="A154" s="9" t="s">
        <v>3</v>
      </c>
      <c r="B154" s="9" t="s">
        <v>221</v>
      </c>
      <c r="C154" s="16" t="s">
        <v>222</v>
      </c>
      <c r="D154" s="11">
        <f>D155+D156+D157</f>
        <v>768000</v>
      </c>
      <c r="E154" s="30">
        <f t="shared" ref="E154:F154" si="58">E155+E156+E157</f>
        <v>871400</v>
      </c>
      <c r="F154" s="30">
        <f t="shared" si="58"/>
        <v>871400</v>
      </c>
    </row>
    <row r="155" spans="1:6" s="8" customFormat="1" ht="82.5" x14ac:dyDescent="0.25">
      <c r="A155" s="12" t="s">
        <v>193</v>
      </c>
      <c r="B155" s="12" t="s">
        <v>221</v>
      </c>
      <c r="C155" s="13" t="s">
        <v>222</v>
      </c>
      <c r="D155" s="14">
        <v>56000</v>
      </c>
      <c r="E155" s="14">
        <v>40000</v>
      </c>
      <c r="F155" s="14">
        <v>40000</v>
      </c>
    </row>
    <row r="156" spans="1:6" s="8" customFormat="1" ht="82.5" x14ac:dyDescent="0.25">
      <c r="A156" s="12" t="s">
        <v>507</v>
      </c>
      <c r="B156" s="12" t="s">
        <v>221</v>
      </c>
      <c r="C156" s="13" t="s">
        <v>222</v>
      </c>
      <c r="D156" s="14">
        <v>12000</v>
      </c>
      <c r="E156" s="14"/>
      <c r="F156" s="14"/>
    </row>
    <row r="157" spans="1:6" s="8" customFormat="1" ht="82.5" x14ac:dyDescent="0.25">
      <c r="A157" s="12" t="s">
        <v>194</v>
      </c>
      <c r="B157" s="12" t="s">
        <v>221</v>
      </c>
      <c r="C157" s="13" t="s">
        <v>222</v>
      </c>
      <c r="D157" s="14">
        <v>700000</v>
      </c>
      <c r="E157" s="14">
        <v>831400</v>
      </c>
      <c r="F157" s="14">
        <v>831400</v>
      </c>
    </row>
    <row r="158" spans="1:6" s="8" customFormat="1" ht="33" x14ac:dyDescent="0.25">
      <c r="A158" s="9" t="s">
        <v>111</v>
      </c>
      <c r="B158" s="9" t="s">
        <v>223</v>
      </c>
      <c r="C158" s="10" t="s">
        <v>224</v>
      </c>
      <c r="D158" s="11">
        <f>D159</f>
        <v>220000</v>
      </c>
      <c r="E158" s="11">
        <v>100000</v>
      </c>
      <c r="F158" s="11">
        <v>100000</v>
      </c>
    </row>
    <row r="159" spans="1:6" s="8" customFormat="1" ht="49.5" x14ac:dyDescent="0.25">
      <c r="A159" s="12" t="s">
        <v>111</v>
      </c>
      <c r="B159" s="12" t="s">
        <v>225</v>
      </c>
      <c r="C159" s="15" t="s">
        <v>226</v>
      </c>
      <c r="D159" s="14">
        <v>220000</v>
      </c>
      <c r="E159" s="14">
        <v>100000</v>
      </c>
      <c r="F159" s="14">
        <v>100000</v>
      </c>
    </row>
    <row r="160" spans="1:6" s="8" customFormat="1" ht="99" x14ac:dyDescent="0.25">
      <c r="A160" s="29" t="s">
        <v>3</v>
      </c>
      <c r="B160" s="29" t="s">
        <v>227</v>
      </c>
      <c r="C160" s="28" t="s">
        <v>228</v>
      </c>
      <c r="D160" s="30">
        <f>D161+D163</f>
        <v>1835579</v>
      </c>
      <c r="E160" s="30">
        <f t="shared" ref="E160:F160" si="59">E161+E163</f>
        <v>998900</v>
      </c>
      <c r="F160" s="30">
        <f t="shared" si="59"/>
        <v>998900</v>
      </c>
    </row>
    <row r="161" spans="1:6" s="8" customFormat="1" ht="49.5" x14ac:dyDescent="0.25">
      <c r="A161" s="29" t="s">
        <v>111</v>
      </c>
      <c r="B161" s="29" t="s">
        <v>508</v>
      </c>
      <c r="C161" s="28" t="s">
        <v>509</v>
      </c>
      <c r="D161" s="30">
        <f>D162</f>
        <v>45500</v>
      </c>
      <c r="E161" s="30"/>
      <c r="F161" s="30"/>
    </row>
    <row r="162" spans="1:6" s="8" customFormat="1" ht="66" x14ac:dyDescent="0.25">
      <c r="A162" s="12" t="s">
        <v>111</v>
      </c>
      <c r="B162" s="12" t="s">
        <v>510</v>
      </c>
      <c r="C162" s="15" t="s">
        <v>511</v>
      </c>
      <c r="D162" s="14">
        <v>45500</v>
      </c>
      <c r="E162" s="14"/>
      <c r="F162" s="14"/>
    </row>
    <row r="163" spans="1:6" s="8" customFormat="1" ht="82.5" x14ac:dyDescent="0.25">
      <c r="A163" s="9" t="s">
        <v>3</v>
      </c>
      <c r="B163" s="9" t="s">
        <v>229</v>
      </c>
      <c r="C163" s="16" t="s">
        <v>230</v>
      </c>
      <c r="D163" s="11">
        <f>D164</f>
        <v>1790079</v>
      </c>
      <c r="E163" s="30">
        <f t="shared" ref="E163:F163" si="60">E164</f>
        <v>998900</v>
      </c>
      <c r="F163" s="30">
        <f t="shared" si="60"/>
        <v>998900</v>
      </c>
    </row>
    <row r="164" spans="1:6" s="8" customFormat="1" ht="66" x14ac:dyDescent="0.25">
      <c r="A164" s="9" t="s">
        <v>3</v>
      </c>
      <c r="B164" s="9" t="s">
        <v>231</v>
      </c>
      <c r="C164" s="10" t="s">
        <v>232</v>
      </c>
      <c r="D164" s="11">
        <f>D165+D166+D167+D168</f>
        <v>1790079</v>
      </c>
      <c r="E164" s="30">
        <f t="shared" ref="E164:F164" si="61">E165+E166+E167+E168</f>
        <v>998900</v>
      </c>
      <c r="F164" s="30">
        <f t="shared" si="61"/>
        <v>998900</v>
      </c>
    </row>
    <row r="165" spans="1:6" s="8" customFormat="1" ht="66" x14ac:dyDescent="0.25">
      <c r="A165" s="12" t="s">
        <v>110</v>
      </c>
      <c r="B165" s="12" t="s">
        <v>231</v>
      </c>
      <c r="C165" s="15" t="s">
        <v>232</v>
      </c>
      <c r="D165" s="14">
        <v>505100</v>
      </c>
      <c r="E165" s="14">
        <v>618900</v>
      </c>
      <c r="F165" s="14">
        <v>618900</v>
      </c>
    </row>
    <row r="166" spans="1:6" s="8" customFormat="1" ht="66" x14ac:dyDescent="0.25">
      <c r="A166" s="12" t="s">
        <v>496</v>
      </c>
      <c r="B166" s="12" t="s">
        <v>231</v>
      </c>
      <c r="C166" s="15" t="s">
        <v>232</v>
      </c>
      <c r="D166" s="14">
        <v>6079</v>
      </c>
      <c r="E166" s="14"/>
      <c r="F166" s="14"/>
    </row>
    <row r="167" spans="1:6" s="8" customFormat="1" ht="66" x14ac:dyDescent="0.25">
      <c r="A167" s="12" t="s">
        <v>111</v>
      </c>
      <c r="B167" s="12" t="s">
        <v>231</v>
      </c>
      <c r="C167" s="15" t="s">
        <v>232</v>
      </c>
      <c r="D167" s="14">
        <v>428900</v>
      </c>
      <c r="E167" s="14"/>
      <c r="F167" s="14"/>
    </row>
    <row r="168" spans="1:6" s="8" customFormat="1" ht="66" x14ac:dyDescent="0.25">
      <c r="A168" s="12" t="s">
        <v>97</v>
      </c>
      <c r="B168" s="12" t="s">
        <v>231</v>
      </c>
      <c r="C168" s="15" t="s">
        <v>232</v>
      </c>
      <c r="D168" s="14">
        <v>850000</v>
      </c>
      <c r="E168" s="14">
        <v>380000</v>
      </c>
      <c r="F168" s="14">
        <v>380000</v>
      </c>
    </row>
    <row r="169" spans="1:6" s="8" customFormat="1" ht="16.5" x14ac:dyDescent="0.25">
      <c r="A169" s="9" t="s">
        <v>3</v>
      </c>
      <c r="B169" s="9" t="s">
        <v>233</v>
      </c>
      <c r="C169" s="10" t="s">
        <v>234</v>
      </c>
      <c r="D169" s="11">
        <f>D170+D174+D178</f>
        <v>3223976.42</v>
      </c>
      <c r="E169" s="11"/>
      <c r="F169" s="11"/>
    </row>
    <row r="170" spans="1:6" s="8" customFormat="1" ht="87" customHeight="1" x14ac:dyDescent="0.25">
      <c r="A170" s="9" t="s">
        <v>3</v>
      </c>
      <c r="B170" s="9" t="s">
        <v>235</v>
      </c>
      <c r="C170" s="16" t="s">
        <v>236</v>
      </c>
      <c r="D170" s="11">
        <f>D171</f>
        <v>312490</v>
      </c>
      <c r="E170" s="11"/>
      <c r="F170" s="11"/>
    </row>
    <row r="171" spans="1:6" s="8" customFormat="1" ht="77.25" customHeight="1" x14ac:dyDescent="0.25">
      <c r="A171" s="29" t="s">
        <v>3</v>
      </c>
      <c r="B171" s="29" t="s">
        <v>237</v>
      </c>
      <c r="C171" s="16" t="s">
        <v>238</v>
      </c>
      <c r="D171" s="30">
        <f>D172+D173</f>
        <v>312490</v>
      </c>
      <c r="E171" s="30"/>
      <c r="F171" s="30"/>
    </row>
    <row r="172" spans="1:6" s="8" customFormat="1" ht="57" customHeight="1" x14ac:dyDescent="0.25">
      <c r="A172" s="12" t="s">
        <v>110</v>
      </c>
      <c r="B172" s="12" t="s">
        <v>237</v>
      </c>
      <c r="C172" s="15" t="s">
        <v>238</v>
      </c>
      <c r="D172" s="14">
        <v>34150</v>
      </c>
      <c r="E172" s="14"/>
      <c r="F172" s="14"/>
    </row>
    <row r="173" spans="1:6" s="8" customFormat="1" ht="53.25" customHeight="1" x14ac:dyDescent="0.25">
      <c r="A173" s="12" t="s">
        <v>111</v>
      </c>
      <c r="B173" s="12" t="s">
        <v>237</v>
      </c>
      <c r="C173" s="15" t="s">
        <v>238</v>
      </c>
      <c r="D173" s="14">
        <v>278340</v>
      </c>
      <c r="E173" s="14"/>
      <c r="F173" s="14"/>
    </row>
    <row r="174" spans="1:6" s="8" customFormat="1" ht="38.25" customHeight="1" x14ac:dyDescent="0.25">
      <c r="A174" s="29" t="s">
        <v>3</v>
      </c>
      <c r="B174" s="29" t="s">
        <v>512</v>
      </c>
      <c r="C174" s="28" t="s">
        <v>513</v>
      </c>
      <c r="D174" s="30">
        <f>D175</f>
        <v>2889486.42</v>
      </c>
      <c r="E174" s="14"/>
      <c r="F174" s="14"/>
    </row>
    <row r="175" spans="1:6" s="8" customFormat="1" ht="49.5" x14ac:dyDescent="0.25">
      <c r="A175" s="29" t="s">
        <v>3</v>
      </c>
      <c r="B175" s="29" t="s">
        <v>514</v>
      </c>
      <c r="C175" s="28" t="s">
        <v>515</v>
      </c>
      <c r="D175" s="30">
        <f>D176+D177</f>
        <v>2889486.42</v>
      </c>
      <c r="E175" s="14"/>
      <c r="F175" s="14"/>
    </row>
    <row r="176" spans="1:6" s="8" customFormat="1" ht="55.5" customHeight="1" x14ac:dyDescent="0.25">
      <c r="A176" s="12" t="s">
        <v>245</v>
      </c>
      <c r="B176" s="12" t="s">
        <v>514</v>
      </c>
      <c r="C176" s="15" t="s">
        <v>515</v>
      </c>
      <c r="D176" s="14">
        <v>1484146.42</v>
      </c>
      <c r="E176" s="14"/>
      <c r="F176" s="14"/>
    </row>
    <row r="177" spans="1:6" s="8" customFormat="1" ht="55.5" customHeight="1" x14ac:dyDescent="0.25">
      <c r="A177" s="12" t="s">
        <v>111</v>
      </c>
      <c r="B177" s="12" t="s">
        <v>514</v>
      </c>
      <c r="C177" s="15" t="s">
        <v>515</v>
      </c>
      <c r="D177" s="14">
        <v>1405340</v>
      </c>
      <c r="E177" s="14"/>
      <c r="F177" s="14"/>
    </row>
    <row r="178" spans="1:6" s="8" customFormat="1" ht="78.75" customHeight="1" x14ac:dyDescent="0.25">
      <c r="A178" s="29" t="s">
        <v>3</v>
      </c>
      <c r="B178" s="29" t="s">
        <v>516</v>
      </c>
      <c r="C178" s="28" t="s">
        <v>517</v>
      </c>
      <c r="D178" s="30">
        <f>D179</f>
        <v>22000</v>
      </c>
      <c r="E178" s="30"/>
      <c r="F178" s="30"/>
    </row>
    <row r="179" spans="1:6" s="8" customFormat="1" ht="74.25" customHeight="1" x14ac:dyDescent="0.25">
      <c r="A179" s="29" t="s">
        <v>3</v>
      </c>
      <c r="B179" s="29" t="s">
        <v>518</v>
      </c>
      <c r="C179" s="28" t="s">
        <v>519</v>
      </c>
      <c r="D179" s="30">
        <f>D180+D181</f>
        <v>22000</v>
      </c>
      <c r="E179" s="30"/>
      <c r="F179" s="30"/>
    </row>
    <row r="180" spans="1:6" s="8" customFormat="1" ht="59.25" customHeight="1" x14ac:dyDescent="0.25">
      <c r="A180" s="12" t="s">
        <v>111</v>
      </c>
      <c r="B180" s="12" t="s">
        <v>518</v>
      </c>
      <c r="C180" s="15" t="s">
        <v>519</v>
      </c>
      <c r="D180" s="14">
        <v>2000</v>
      </c>
      <c r="E180" s="14"/>
      <c r="F180" s="14"/>
    </row>
    <row r="181" spans="1:6" s="8" customFormat="1" ht="65.25" customHeight="1" x14ac:dyDescent="0.25">
      <c r="A181" s="12" t="s">
        <v>520</v>
      </c>
      <c r="B181" s="12" t="s">
        <v>518</v>
      </c>
      <c r="C181" s="15" t="s">
        <v>527</v>
      </c>
      <c r="D181" s="14">
        <v>20000</v>
      </c>
      <c r="E181" s="14"/>
      <c r="F181" s="14"/>
    </row>
    <row r="182" spans="1:6" s="8" customFormat="1" ht="16.5" x14ac:dyDescent="0.25">
      <c r="A182" s="9" t="s">
        <v>110</v>
      </c>
      <c r="B182" s="9" t="s">
        <v>239</v>
      </c>
      <c r="C182" s="10" t="s">
        <v>240</v>
      </c>
      <c r="D182" s="11">
        <f>D183</f>
        <v>52.32</v>
      </c>
      <c r="E182" s="30">
        <f t="shared" ref="E182:F182" si="62">E183</f>
        <v>67800</v>
      </c>
      <c r="F182" s="30">
        <f t="shared" si="62"/>
        <v>67800</v>
      </c>
    </row>
    <row r="183" spans="1:6" s="8" customFormat="1" ht="33" x14ac:dyDescent="0.25">
      <c r="A183" s="9" t="s">
        <v>110</v>
      </c>
      <c r="B183" s="9" t="s">
        <v>241</v>
      </c>
      <c r="C183" s="10" t="s">
        <v>242</v>
      </c>
      <c r="D183" s="11">
        <f>D184</f>
        <v>52.32</v>
      </c>
      <c r="E183" s="30">
        <f t="shared" ref="E183:F183" si="63">E184</f>
        <v>67800</v>
      </c>
      <c r="F183" s="30">
        <f t="shared" si="63"/>
        <v>67800</v>
      </c>
    </row>
    <row r="184" spans="1:6" s="8" customFormat="1" ht="49.5" x14ac:dyDescent="0.25">
      <c r="A184" s="12" t="s">
        <v>110</v>
      </c>
      <c r="B184" s="12" t="s">
        <v>243</v>
      </c>
      <c r="C184" s="15" t="s">
        <v>244</v>
      </c>
      <c r="D184" s="14">
        <v>52.32</v>
      </c>
      <c r="E184" s="14">
        <v>67800</v>
      </c>
      <c r="F184" s="14">
        <v>67800</v>
      </c>
    </row>
    <row r="185" spans="1:6" s="8" customFormat="1" ht="16.5" x14ac:dyDescent="0.25">
      <c r="A185" s="9" t="s">
        <v>3</v>
      </c>
      <c r="B185" s="9" t="s">
        <v>397</v>
      </c>
      <c r="C185" s="10" t="s">
        <v>398</v>
      </c>
      <c r="D185" s="11">
        <f>D186+D188</f>
        <v>501250</v>
      </c>
      <c r="E185" s="11"/>
      <c r="F185" s="11"/>
    </row>
    <row r="186" spans="1:6" s="8" customFormat="1" ht="16.5" x14ac:dyDescent="0.25">
      <c r="A186" s="26" t="s">
        <v>245</v>
      </c>
      <c r="B186" s="26" t="s">
        <v>481</v>
      </c>
      <c r="C186" s="25" t="s">
        <v>483</v>
      </c>
      <c r="D186" s="27">
        <f>D187</f>
        <v>33250</v>
      </c>
      <c r="E186" s="27"/>
      <c r="F186" s="27"/>
    </row>
    <row r="187" spans="1:6" s="8" customFormat="1" ht="16.5" x14ac:dyDescent="0.25">
      <c r="A187" s="12" t="s">
        <v>245</v>
      </c>
      <c r="B187" s="12" t="s">
        <v>480</v>
      </c>
      <c r="C187" s="15" t="s">
        <v>482</v>
      </c>
      <c r="D187" s="14">
        <v>33250</v>
      </c>
      <c r="E187" s="14"/>
      <c r="F187" s="14"/>
    </row>
    <row r="188" spans="1:6" s="8" customFormat="1" ht="16.5" x14ac:dyDescent="0.25">
      <c r="A188" s="9" t="s">
        <v>110</v>
      </c>
      <c r="B188" s="9" t="s">
        <v>399</v>
      </c>
      <c r="C188" s="10" t="s">
        <v>400</v>
      </c>
      <c r="D188" s="11">
        <f>D189</f>
        <v>468000</v>
      </c>
      <c r="E188" s="11"/>
      <c r="F188" s="11"/>
    </row>
    <row r="189" spans="1:6" s="8" customFormat="1" ht="16.5" x14ac:dyDescent="0.25">
      <c r="A189" s="9" t="s">
        <v>110</v>
      </c>
      <c r="B189" s="9" t="s">
        <v>401</v>
      </c>
      <c r="C189" s="10" t="s">
        <v>402</v>
      </c>
      <c r="D189" s="11">
        <f>D190</f>
        <v>468000</v>
      </c>
      <c r="E189" s="11"/>
      <c r="F189" s="11"/>
    </row>
    <row r="190" spans="1:6" s="8" customFormat="1" ht="33" x14ac:dyDescent="0.25">
      <c r="A190" s="12" t="s">
        <v>110</v>
      </c>
      <c r="B190" s="12" t="s">
        <v>403</v>
      </c>
      <c r="C190" s="15" t="s">
        <v>404</v>
      </c>
      <c r="D190" s="14">
        <v>468000</v>
      </c>
      <c r="E190" s="14"/>
      <c r="F190" s="14"/>
    </row>
    <row r="191" spans="1:6" s="8" customFormat="1" ht="16.5" x14ac:dyDescent="0.25">
      <c r="A191" s="9" t="s">
        <v>3</v>
      </c>
      <c r="B191" s="9" t="s">
        <v>246</v>
      </c>
      <c r="C191" s="10" t="s">
        <v>247</v>
      </c>
      <c r="D191" s="11">
        <f>D192+D287+D290+D294+D299</f>
        <v>2954073247.4299998</v>
      </c>
      <c r="E191" s="11">
        <v>2130585789.8199999</v>
      </c>
      <c r="F191" s="11">
        <v>2154805958.5999999</v>
      </c>
    </row>
    <row r="192" spans="1:6" s="8" customFormat="1" ht="33" x14ac:dyDescent="0.25">
      <c r="A192" s="9" t="s">
        <v>245</v>
      </c>
      <c r="B192" s="9" t="s">
        <v>248</v>
      </c>
      <c r="C192" s="10" t="s">
        <v>249</v>
      </c>
      <c r="D192" s="11">
        <f>D193+D204+D244+D270</f>
        <v>2929918213.3799996</v>
      </c>
      <c r="E192" s="27">
        <f t="shared" ref="E192:F192" si="64">E193+E204+E244+E270</f>
        <v>2003591589.8200002</v>
      </c>
      <c r="F192" s="27">
        <f t="shared" si="64"/>
        <v>2050919558.5999999</v>
      </c>
    </row>
    <row r="193" spans="1:6" s="8" customFormat="1" ht="16.5" x14ac:dyDescent="0.25">
      <c r="A193" s="9" t="s">
        <v>245</v>
      </c>
      <c r="B193" s="9" t="s">
        <v>250</v>
      </c>
      <c r="C193" s="10" t="s">
        <v>251</v>
      </c>
      <c r="D193" s="11">
        <f>D194+D196+D198+D200</f>
        <v>1389566700</v>
      </c>
      <c r="E193" s="27">
        <f t="shared" ref="E193:F193" si="65">E194+E196+E198+E200</f>
        <v>942780000</v>
      </c>
      <c r="F193" s="27">
        <f t="shared" si="65"/>
        <v>981100000</v>
      </c>
    </row>
    <row r="194" spans="1:6" s="8" customFormat="1" ht="16.5" x14ac:dyDescent="0.25">
      <c r="A194" s="9" t="s">
        <v>245</v>
      </c>
      <c r="B194" s="9" t="s">
        <v>252</v>
      </c>
      <c r="C194" s="10" t="s">
        <v>253</v>
      </c>
      <c r="D194" s="11">
        <f>D195</f>
        <v>72636600</v>
      </c>
      <c r="E194" s="27">
        <f t="shared" ref="E194:F194" si="66">E195</f>
        <v>72636600</v>
      </c>
      <c r="F194" s="27">
        <f t="shared" si="66"/>
        <v>58109300</v>
      </c>
    </row>
    <row r="195" spans="1:6" s="8" customFormat="1" ht="33" x14ac:dyDescent="0.25">
      <c r="A195" s="12" t="s">
        <v>245</v>
      </c>
      <c r="B195" s="12" t="s">
        <v>254</v>
      </c>
      <c r="C195" s="15" t="s">
        <v>255</v>
      </c>
      <c r="D195" s="14">
        <v>72636600</v>
      </c>
      <c r="E195" s="14">
        <v>72636600</v>
      </c>
      <c r="F195" s="14">
        <v>58109300</v>
      </c>
    </row>
    <row r="196" spans="1:6" s="8" customFormat="1" ht="33" x14ac:dyDescent="0.25">
      <c r="A196" s="9" t="s">
        <v>245</v>
      </c>
      <c r="B196" s="9" t="s">
        <v>256</v>
      </c>
      <c r="C196" s="10" t="s">
        <v>257</v>
      </c>
      <c r="D196" s="11">
        <f>D197</f>
        <v>289275100</v>
      </c>
      <c r="E196" s="27">
        <f t="shared" ref="E196:F196" si="67">E197</f>
        <v>274437400</v>
      </c>
      <c r="F196" s="27">
        <f t="shared" si="67"/>
        <v>288964700</v>
      </c>
    </row>
    <row r="197" spans="1:6" s="8" customFormat="1" ht="33" x14ac:dyDescent="0.25">
      <c r="A197" s="12" t="s">
        <v>245</v>
      </c>
      <c r="B197" s="12" t="s">
        <v>258</v>
      </c>
      <c r="C197" s="15" t="s">
        <v>259</v>
      </c>
      <c r="D197" s="14">
        <v>289275100</v>
      </c>
      <c r="E197" s="14">
        <v>274437400</v>
      </c>
      <c r="F197" s="14">
        <v>288964700</v>
      </c>
    </row>
    <row r="198" spans="1:6" s="8" customFormat="1" ht="49.5" x14ac:dyDescent="0.25">
      <c r="A198" s="9" t="s">
        <v>245</v>
      </c>
      <c r="B198" s="9" t="s">
        <v>260</v>
      </c>
      <c r="C198" s="10" t="s">
        <v>261</v>
      </c>
      <c r="D198" s="11">
        <f>D199</f>
        <v>696168000</v>
      </c>
      <c r="E198" s="27">
        <f t="shared" ref="E198:F198" si="68">E199</f>
        <v>449951000</v>
      </c>
      <c r="F198" s="27">
        <f t="shared" si="68"/>
        <v>488271000</v>
      </c>
    </row>
    <row r="199" spans="1:6" s="8" customFormat="1" ht="33" x14ac:dyDescent="0.25">
      <c r="A199" s="12" t="s">
        <v>245</v>
      </c>
      <c r="B199" s="12" t="s">
        <v>262</v>
      </c>
      <c r="C199" s="15" t="s">
        <v>263</v>
      </c>
      <c r="D199" s="14">
        <v>696168000</v>
      </c>
      <c r="E199" s="14">
        <v>449951000</v>
      </c>
      <c r="F199" s="14">
        <v>488271000</v>
      </c>
    </row>
    <row r="200" spans="1:6" s="8" customFormat="1" ht="16.5" x14ac:dyDescent="0.25">
      <c r="A200" s="9" t="s">
        <v>245</v>
      </c>
      <c r="B200" s="9" t="s">
        <v>264</v>
      </c>
      <c r="C200" s="10" t="s">
        <v>265</v>
      </c>
      <c r="D200" s="11">
        <f>D201</f>
        <v>331487000</v>
      </c>
      <c r="E200" s="27">
        <f t="shared" ref="E200:F200" si="69">E201</f>
        <v>145755000</v>
      </c>
      <c r="F200" s="27">
        <f t="shared" si="69"/>
        <v>145755000</v>
      </c>
    </row>
    <row r="201" spans="1:6" s="8" customFormat="1" ht="16.5" x14ac:dyDescent="0.25">
      <c r="A201" s="9" t="s">
        <v>245</v>
      </c>
      <c r="B201" s="9" t="s">
        <v>266</v>
      </c>
      <c r="C201" s="10" t="s">
        <v>267</v>
      </c>
      <c r="D201" s="11">
        <f>D202+D203</f>
        <v>331487000</v>
      </c>
      <c r="E201" s="27">
        <f t="shared" ref="E201:F201" si="70">E202+E203</f>
        <v>145755000</v>
      </c>
      <c r="F201" s="27">
        <f t="shared" si="70"/>
        <v>145755000</v>
      </c>
    </row>
    <row r="202" spans="1:6" s="8" customFormat="1" ht="99" x14ac:dyDescent="0.25">
      <c r="A202" s="12" t="s">
        <v>245</v>
      </c>
      <c r="B202" s="12" t="s">
        <v>268</v>
      </c>
      <c r="C202" s="13" t="s">
        <v>269</v>
      </c>
      <c r="D202" s="14">
        <v>145755000</v>
      </c>
      <c r="E202" s="14">
        <v>145755000</v>
      </c>
      <c r="F202" s="14">
        <v>145755000</v>
      </c>
    </row>
    <row r="203" spans="1:6" s="8" customFormat="1" ht="66" x14ac:dyDescent="0.25">
      <c r="A203" s="12" t="s">
        <v>245</v>
      </c>
      <c r="B203" s="12" t="s">
        <v>270</v>
      </c>
      <c r="C203" s="13" t="s">
        <v>271</v>
      </c>
      <c r="D203" s="14">
        <v>185732000</v>
      </c>
      <c r="E203" s="14"/>
      <c r="F203" s="14"/>
    </row>
    <row r="204" spans="1:6" s="8" customFormat="1" ht="33" x14ac:dyDescent="0.25">
      <c r="A204" s="9" t="s">
        <v>245</v>
      </c>
      <c r="B204" s="9" t="s">
        <v>272</v>
      </c>
      <c r="C204" s="10" t="s">
        <v>273</v>
      </c>
      <c r="D204" s="11">
        <f>D206+D208+D210+D212+D214+D216</f>
        <v>337927662.95000005</v>
      </c>
      <c r="E204" s="27">
        <f t="shared" ref="E204:F204" si="71">E206+E208+E210+E212+E214+E216</f>
        <v>54327029.82</v>
      </c>
      <c r="F204" s="27">
        <f t="shared" si="71"/>
        <v>69991808.599999994</v>
      </c>
    </row>
    <row r="205" spans="1:6" s="8" customFormat="1" ht="82.5" x14ac:dyDescent="0.25">
      <c r="A205" s="9" t="s">
        <v>245</v>
      </c>
      <c r="B205" s="9" t="s">
        <v>405</v>
      </c>
      <c r="C205" s="16" t="s">
        <v>406</v>
      </c>
      <c r="D205" s="11"/>
      <c r="E205" s="11"/>
      <c r="F205" s="11"/>
    </row>
    <row r="206" spans="1:6" s="8" customFormat="1" ht="49.5" x14ac:dyDescent="0.25">
      <c r="A206" s="9" t="s">
        <v>245</v>
      </c>
      <c r="B206" s="9" t="s">
        <v>274</v>
      </c>
      <c r="C206" s="10" t="s">
        <v>275</v>
      </c>
      <c r="D206" s="11">
        <f>D207</f>
        <v>28583800</v>
      </c>
      <c r="E206" s="27">
        <f t="shared" ref="E206:F206" si="72">E207</f>
        <v>28583800</v>
      </c>
      <c r="F206" s="27">
        <f t="shared" si="72"/>
        <v>28167800</v>
      </c>
    </row>
    <row r="207" spans="1:6" s="8" customFormat="1" ht="49.5" x14ac:dyDescent="0.25">
      <c r="A207" s="12" t="s">
        <v>245</v>
      </c>
      <c r="B207" s="12" t="s">
        <v>276</v>
      </c>
      <c r="C207" s="15" t="s">
        <v>277</v>
      </c>
      <c r="D207" s="14">
        <v>28583800</v>
      </c>
      <c r="E207" s="14">
        <v>28583800</v>
      </c>
      <c r="F207" s="14">
        <v>28167800</v>
      </c>
    </row>
    <row r="208" spans="1:6" s="8" customFormat="1" ht="33" x14ac:dyDescent="0.25">
      <c r="A208" s="9" t="s">
        <v>245</v>
      </c>
      <c r="B208" s="9" t="s">
        <v>407</v>
      </c>
      <c r="C208" s="10" t="s">
        <v>408</v>
      </c>
      <c r="D208" s="11">
        <f>D209</f>
        <v>1878039.58</v>
      </c>
      <c r="E208" s="27">
        <f t="shared" ref="E208:F208" si="73">E209</f>
        <v>1648194.71</v>
      </c>
      <c r="F208" s="27">
        <f t="shared" si="73"/>
        <v>1602373.49</v>
      </c>
    </row>
    <row r="209" spans="1:6" s="8" customFormat="1" ht="33" x14ac:dyDescent="0.25">
      <c r="A209" s="12" t="s">
        <v>245</v>
      </c>
      <c r="B209" s="12" t="s">
        <v>409</v>
      </c>
      <c r="C209" s="15" t="s">
        <v>410</v>
      </c>
      <c r="D209" s="14">
        <v>1878039.58</v>
      </c>
      <c r="E209" s="14">
        <v>1648194.71</v>
      </c>
      <c r="F209" s="14">
        <v>1602373.49</v>
      </c>
    </row>
    <row r="210" spans="1:6" s="8" customFormat="1" ht="16.5" x14ac:dyDescent="0.25">
      <c r="A210" s="9" t="s">
        <v>245</v>
      </c>
      <c r="B210" s="9" t="s">
        <v>278</v>
      </c>
      <c r="C210" s="10" t="s">
        <v>279</v>
      </c>
      <c r="D210" s="11">
        <f>D211</f>
        <v>55400</v>
      </c>
      <c r="E210" s="27">
        <f t="shared" ref="E210:F210" si="74">E211</f>
        <v>57400</v>
      </c>
      <c r="F210" s="27">
        <f t="shared" si="74"/>
        <v>57000</v>
      </c>
    </row>
    <row r="211" spans="1:6" s="8" customFormat="1" ht="16.5" x14ac:dyDescent="0.25">
      <c r="A211" s="12" t="s">
        <v>245</v>
      </c>
      <c r="B211" s="12" t="s">
        <v>280</v>
      </c>
      <c r="C211" s="15" t="s">
        <v>281</v>
      </c>
      <c r="D211" s="14">
        <v>55400</v>
      </c>
      <c r="E211" s="14">
        <v>57400</v>
      </c>
      <c r="F211" s="14">
        <v>57000</v>
      </c>
    </row>
    <row r="212" spans="1:6" s="8" customFormat="1" ht="33" x14ac:dyDescent="0.25">
      <c r="A212" s="9" t="s">
        <v>245</v>
      </c>
      <c r="B212" s="9" t="s">
        <v>282</v>
      </c>
      <c r="C212" s="10" t="s">
        <v>283</v>
      </c>
      <c r="D212" s="11">
        <f>D213</f>
        <v>27744187.27</v>
      </c>
      <c r="E212" s="27">
        <f t="shared" ref="E212:F212" si="75">E213</f>
        <v>1716135.11</v>
      </c>
      <c r="F212" s="27">
        <f t="shared" si="75"/>
        <v>1716135.11</v>
      </c>
    </row>
    <row r="213" spans="1:6" s="8" customFormat="1" ht="33" x14ac:dyDescent="0.25">
      <c r="A213" s="12" t="s">
        <v>245</v>
      </c>
      <c r="B213" s="12" t="s">
        <v>284</v>
      </c>
      <c r="C213" s="15" t="s">
        <v>285</v>
      </c>
      <c r="D213" s="14">
        <v>27744187.27</v>
      </c>
      <c r="E213" s="14">
        <v>1716135.11</v>
      </c>
      <c r="F213" s="14">
        <v>1716135.11</v>
      </c>
    </row>
    <row r="214" spans="1:6" s="8" customFormat="1" ht="33" x14ac:dyDescent="0.25">
      <c r="A214" s="9" t="s">
        <v>245</v>
      </c>
      <c r="B214" s="9" t="s">
        <v>286</v>
      </c>
      <c r="C214" s="10" t="s">
        <v>287</v>
      </c>
      <c r="D214" s="11"/>
      <c r="E214" s="11"/>
      <c r="F214" s="11">
        <f>F215</f>
        <v>16127000</v>
      </c>
    </row>
    <row r="215" spans="1:6" s="8" customFormat="1" ht="33" x14ac:dyDescent="0.25">
      <c r="A215" s="12" t="s">
        <v>245</v>
      </c>
      <c r="B215" s="12" t="s">
        <v>288</v>
      </c>
      <c r="C215" s="15" t="s">
        <v>289</v>
      </c>
      <c r="D215" s="14"/>
      <c r="E215" s="14"/>
      <c r="F215" s="14">
        <v>16127000</v>
      </c>
    </row>
    <row r="216" spans="1:6" s="8" customFormat="1" ht="16.5" x14ac:dyDescent="0.25">
      <c r="A216" s="9" t="s">
        <v>245</v>
      </c>
      <c r="B216" s="9" t="s">
        <v>290</v>
      </c>
      <c r="C216" s="10" t="s">
        <v>291</v>
      </c>
      <c r="D216" s="11">
        <f>D217</f>
        <v>279666236.10000002</v>
      </c>
      <c r="E216" s="27">
        <f t="shared" ref="E216:F216" si="76">E217</f>
        <v>22321500</v>
      </c>
      <c r="F216" s="27">
        <f t="shared" si="76"/>
        <v>22321500</v>
      </c>
    </row>
    <row r="217" spans="1:6" s="8" customFormat="1" ht="16.5" x14ac:dyDescent="0.25">
      <c r="A217" s="9" t="s">
        <v>245</v>
      </c>
      <c r="B217" s="9" t="s">
        <v>292</v>
      </c>
      <c r="C217" s="10" t="s">
        <v>293</v>
      </c>
      <c r="D217" s="11">
        <f>SUM(D218:D243)</f>
        <v>279666236.10000002</v>
      </c>
      <c r="E217" s="27">
        <f t="shared" ref="E217:F217" si="77">SUM(E218:E243)</f>
        <v>22321500</v>
      </c>
      <c r="F217" s="27">
        <f t="shared" si="77"/>
        <v>22321500</v>
      </c>
    </row>
    <row r="218" spans="1:6" s="8" customFormat="1" ht="82.5" x14ac:dyDescent="0.25">
      <c r="A218" s="12" t="s">
        <v>245</v>
      </c>
      <c r="B218" s="12" t="s">
        <v>294</v>
      </c>
      <c r="C218" s="13" t="s">
        <v>295</v>
      </c>
      <c r="D218" s="14">
        <v>1387800</v>
      </c>
      <c r="E218" s="14"/>
      <c r="F218" s="14"/>
    </row>
    <row r="219" spans="1:6" s="8" customFormat="1" ht="82.5" x14ac:dyDescent="0.25">
      <c r="A219" s="12" t="s">
        <v>245</v>
      </c>
      <c r="B219" s="12" t="s">
        <v>411</v>
      </c>
      <c r="C219" s="13" t="s">
        <v>412</v>
      </c>
      <c r="D219" s="14">
        <v>5160200</v>
      </c>
      <c r="E219" s="14"/>
      <c r="F219" s="14"/>
    </row>
    <row r="220" spans="1:6" s="8" customFormat="1" ht="66" x14ac:dyDescent="0.25">
      <c r="A220" s="12" t="s">
        <v>245</v>
      </c>
      <c r="B220" s="12" t="s">
        <v>413</v>
      </c>
      <c r="C220" s="13" t="s">
        <v>414</v>
      </c>
      <c r="D220" s="14">
        <v>2086000</v>
      </c>
      <c r="E220" s="14"/>
      <c r="F220" s="14"/>
    </row>
    <row r="221" spans="1:6" s="8" customFormat="1" ht="165" x14ac:dyDescent="0.25">
      <c r="A221" s="12" t="s">
        <v>245</v>
      </c>
      <c r="B221" s="12" t="s">
        <v>296</v>
      </c>
      <c r="C221" s="13" t="s">
        <v>297</v>
      </c>
      <c r="D221" s="14">
        <v>97500</v>
      </c>
      <c r="E221" s="14">
        <v>97500</v>
      </c>
      <c r="F221" s="14">
        <v>97500</v>
      </c>
    </row>
    <row r="222" spans="1:6" s="8" customFormat="1" ht="66" x14ac:dyDescent="0.25">
      <c r="A222" s="12" t="s">
        <v>245</v>
      </c>
      <c r="B222" s="12" t="s">
        <v>415</v>
      </c>
      <c r="C222" s="13" t="s">
        <v>416</v>
      </c>
      <c r="D222" s="14">
        <v>70500</v>
      </c>
      <c r="E222" s="14"/>
      <c r="F222" s="14"/>
    </row>
    <row r="223" spans="1:6" s="8" customFormat="1" ht="99" x14ac:dyDescent="0.25">
      <c r="A223" s="12" t="s">
        <v>245</v>
      </c>
      <c r="B223" s="12" t="s">
        <v>417</v>
      </c>
      <c r="C223" s="13" t="s">
        <v>418</v>
      </c>
      <c r="D223" s="14">
        <v>228200</v>
      </c>
      <c r="E223" s="14"/>
      <c r="F223" s="14"/>
    </row>
    <row r="224" spans="1:6" s="8" customFormat="1" ht="132" x14ac:dyDescent="0.25">
      <c r="A224" s="12" t="s">
        <v>245</v>
      </c>
      <c r="B224" s="12" t="s">
        <v>419</v>
      </c>
      <c r="C224" s="13" t="s">
        <v>420</v>
      </c>
      <c r="D224" s="14">
        <v>805000</v>
      </c>
      <c r="E224" s="14"/>
      <c r="F224" s="14"/>
    </row>
    <row r="225" spans="1:6" s="8" customFormat="1" ht="99" x14ac:dyDescent="0.25">
      <c r="A225" s="12" t="s">
        <v>245</v>
      </c>
      <c r="B225" s="12" t="s">
        <v>421</v>
      </c>
      <c r="C225" s="13" t="s">
        <v>422</v>
      </c>
      <c r="D225" s="14">
        <v>8000000</v>
      </c>
      <c r="E225" s="14"/>
      <c r="F225" s="14"/>
    </row>
    <row r="226" spans="1:6" s="8" customFormat="1" ht="66" x14ac:dyDescent="0.25">
      <c r="A226" s="12" t="s">
        <v>245</v>
      </c>
      <c r="B226" s="12" t="s">
        <v>298</v>
      </c>
      <c r="C226" s="13" t="s">
        <v>299</v>
      </c>
      <c r="D226" s="14">
        <v>1370500</v>
      </c>
      <c r="E226" s="14">
        <v>1370500</v>
      </c>
      <c r="F226" s="14">
        <v>1370500</v>
      </c>
    </row>
    <row r="227" spans="1:6" s="8" customFormat="1" ht="82.5" x14ac:dyDescent="0.25">
      <c r="A227" s="12" t="s">
        <v>245</v>
      </c>
      <c r="B227" s="12" t="s">
        <v>423</v>
      </c>
      <c r="C227" s="13" t="s">
        <v>424</v>
      </c>
      <c r="D227" s="14">
        <v>2084800</v>
      </c>
      <c r="E227" s="14"/>
      <c r="F227" s="14"/>
    </row>
    <row r="228" spans="1:6" s="8" customFormat="1" ht="66" x14ac:dyDescent="0.25">
      <c r="A228" s="12" t="s">
        <v>245</v>
      </c>
      <c r="B228" s="12" t="s">
        <v>300</v>
      </c>
      <c r="C228" s="13" t="s">
        <v>301</v>
      </c>
      <c r="D228" s="14">
        <v>70700</v>
      </c>
      <c r="E228" s="14">
        <v>70700</v>
      </c>
      <c r="F228" s="14">
        <v>70700</v>
      </c>
    </row>
    <row r="229" spans="1:6" s="8" customFormat="1" ht="115.5" x14ac:dyDescent="0.25">
      <c r="A229" s="12" t="s">
        <v>245</v>
      </c>
      <c r="B229" s="12" t="s">
        <v>425</v>
      </c>
      <c r="C229" s="13" t="s">
        <v>426</v>
      </c>
      <c r="D229" s="14">
        <v>13859901</v>
      </c>
      <c r="E229" s="14"/>
      <c r="F229" s="14"/>
    </row>
    <row r="230" spans="1:6" s="8" customFormat="1" ht="82.5" x14ac:dyDescent="0.25">
      <c r="A230" s="12" t="s">
        <v>245</v>
      </c>
      <c r="B230" s="12" t="s">
        <v>427</v>
      </c>
      <c r="C230" s="13" t="s">
        <v>428</v>
      </c>
      <c r="D230" s="14">
        <v>28296900</v>
      </c>
      <c r="E230" s="14"/>
      <c r="F230" s="14"/>
    </row>
    <row r="231" spans="1:6" s="8" customFormat="1" ht="82.5" x14ac:dyDescent="0.25">
      <c r="A231" s="12" t="s">
        <v>245</v>
      </c>
      <c r="B231" s="12" t="s">
        <v>429</v>
      </c>
      <c r="C231" s="13" t="s">
        <v>430</v>
      </c>
      <c r="D231" s="14">
        <v>363962</v>
      </c>
      <c r="E231" s="14"/>
      <c r="F231" s="14"/>
    </row>
    <row r="232" spans="1:6" s="8" customFormat="1" ht="82.5" x14ac:dyDescent="0.25">
      <c r="A232" s="12" t="s">
        <v>245</v>
      </c>
      <c r="B232" s="12" t="s">
        <v>302</v>
      </c>
      <c r="C232" s="13" t="s">
        <v>522</v>
      </c>
      <c r="D232" s="14">
        <v>3455000</v>
      </c>
      <c r="E232" s="14">
        <v>2764000</v>
      </c>
      <c r="F232" s="14">
        <v>2764000</v>
      </c>
    </row>
    <row r="233" spans="1:6" s="8" customFormat="1" ht="181.5" x14ac:dyDescent="0.25">
      <c r="A233" s="12" t="s">
        <v>245</v>
      </c>
      <c r="B233" s="12" t="s">
        <v>431</v>
      </c>
      <c r="C233" s="13" t="s">
        <v>432</v>
      </c>
      <c r="D233" s="14">
        <v>22563000</v>
      </c>
      <c r="E233" s="14"/>
      <c r="F233" s="14"/>
    </row>
    <row r="234" spans="1:6" s="8" customFormat="1" ht="99" x14ac:dyDescent="0.25">
      <c r="A234" s="12" t="s">
        <v>245</v>
      </c>
      <c r="B234" s="12" t="s">
        <v>433</v>
      </c>
      <c r="C234" s="13" t="s">
        <v>434</v>
      </c>
      <c r="D234" s="14">
        <v>777754.92</v>
      </c>
      <c r="E234" s="14"/>
      <c r="F234" s="14"/>
    </row>
    <row r="235" spans="1:6" s="8" customFormat="1" ht="82.5" x14ac:dyDescent="0.25">
      <c r="A235" s="12" t="s">
        <v>245</v>
      </c>
      <c r="B235" s="12" t="s">
        <v>303</v>
      </c>
      <c r="C235" s="13" t="s">
        <v>304</v>
      </c>
      <c r="D235" s="14">
        <v>3316000</v>
      </c>
      <c r="E235" s="14">
        <v>3316000</v>
      </c>
      <c r="F235" s="14">
        <v>3316000</v>
      </c>
    </row>
    <row r="236" spans="1:6" s="8" customFormat="1" ht="115.5" x14ac:dyDescent="0.25">
      <c r="A236" s="12" t="s">
        <v>245</v>
      </c>
      <c r="B236" s="12" t="s">
        <v>305</v>
      </c>
      <c r="C236" s="13" t="s">
        <v>306</v>
      </c>
      <c r="D236" s="14">
        <v>19141000</v>
      </c>
      <c r="E236" s="14">
        <v>13279500</v>
      </c>
      <c r="F236" s="14">
        <v>13279500</v>
      </c>
    </row>
    <row r="237" spans="1:6" s="8" customFormat="1" ht="82.5" x14ac:dyDescent="0.25">
      <c r="A237" s="12" t="s">
        <v>245</v>
      </c>
      <c r="B237" s="12" t="s">
        <v>307</v>
      </c>
      <c r="C237" s="13" t="s">
        <v>308</v>
      </c>
      <c r="D237" s="14">
        <v>1423300</v>
      </c>
      <c r="E237" s="14">
        <v>1423300</v>
      </c>
      <c r="F237" s="14">
        <v>1423300</v>
      </c>
    </row>
    <row r="238" spans="1:6" s="8" customFormat="1" ht="115.5" x14ac:dyDescent="0.25">
      <c r="A238" s="12" t="s">
        <v>245</v>
      </c>
      <c r="B238" s="12" t="s">
        <v>435</v>
      </c>
      <c r="C238" s="13" t="s">
        <v>473</v>
      </c>
      <c r="D238" s="14">
        <v>15156818.18</v>
      </c>
      <c r="E238" s="14"/>
      <c r="F238" s="14"/>
    </row>
    <row r="239" spans="1:6" s="8" customFormat="1" ht="115.5" x14ac:dyDescent="0.25">
      <c r="A239" s="12" t="s">
        <v>245</v>
      </c>
      <c r="B239" s="12" t="s">
        <v>436</v>
      </c>
      <c r="C239" s="13" t="s">
        <v>437</v>
      </c>
      <c r="D239" s="14">
        <v>955000</v>
      </c>
      <c r="E239" s="14"/>
      <c r="F239" s="14"/>
    </row>
    <row r="240" spans="1:6" s="8" customFormat="1" ht="82.5" x14ac:dyDescent="0.25">
      <c r="A240" s="12" t="s">
        <v>245</v>
      </c>
      <c r="B240" s="12" t="s">
        <v>309</v>
      </c>
      <c r="C240" s="13" t="s">
        <v>310</v>
      </c>
      <c r="D240" s="14">
        <v>109182000</v>
      </c>
      <c r="E240" s="14"/>
      <c r="F240" s="14"/>
    </row>
    <row r="241" spans="1:6" s="8" customFormat="1" ht="99" x14ac:dyDescent="0.25">
      <c r="A241" s="12" t="s">
        <v>245</v>
      </c>
      <c r="B241" s="12" t="s">
        <v>438</v>
      </c>
      <c r="C241" s="13" t="s">
        <v>439</v>
      </c>
      <c r="D241" s="14">
        <v>3150000</v>
      </c>
      <c r="E241" s="14"/>
      <c r="F241" s="14"/>
    </row>
    <row r="242" spans="1:6" s="8" customFormat="1" ht="99" x14ac:dyDescent="0.25">
      <c r="A242" s="12" t="s">
        <v>245</v>
      </c>
      <c r="B242" s="12" t="s">
        <v>440</v>
      </c>
      <c r="C242" s="13" t="s">
        <v>441</v>
      </c>
      <c r="D242" s="14">
        <v>6664400</v>
      </c>
      <c r="E242" s="14"/>
      <c r="F242" s="14"/>
    </row>
    <row r="243" spans="1:6" s="8" customFormat="1" ht="82.5" x14ac:dyDescent="0.25">
      <c r="A243" s="12" t="s">
        <v>245</v>
      </c>
      <c r="B243" s="12" t="s">
        <v>442</v>
      </c>
      <c r="C243" s="13" t="s">
        <v>443</v>
      </c>
      <c r="D243" s="14">
        <v>30000000</v>
      </c>
      <c r="E243" s="14"/>
      <c r="F243" s="14"/>
    </row>
    <row r="244" spans="1:6" s="8" customFormat="1" ht="16.5" x14ac:dyDescent="0.25">
      <c r="A244" s="9" t="s">
        <v>245</v>
      </c>
      <c r="B244" s="9" t="s">
        <v>311</v>
      </c>
      <c r="C244" s="10" t="s">
        <v>312</v>
      </c>
      <c r="D244" s="11">
        <f>D245+D264+D266+D268</f>
        <v>1116383659.3299999</v>
      </c>
      <c r="E244" s="27">
        <f t="shared" ref="E244:F244" si="78">E245+E264+E266+E268</f>
        <v>969962600</v>
      </c>
      <c r="F244" s="27">
        <f t="shared" si="78"/>
        <v>962588200</v>
      </c>
    </row>
    <row r="245" spans="1:6" s="8" customFormat="1" ht="33" x14ac:dyDescent="0.25">
      <c r="A245" s="9" t="s">
        <v>245</v>
      </c>
      <c r="B245" s="9" t="s">
        <v>313</v>
      </c>
      <c r="C245" s="10" t="s">
        <v>314</v>
      </c>
      <c r="D245" s="11">
        <f>D246</f>
        <v>1096708032.52</v>
      </c>
      <c r="E245" s="27">
        <f t="shared" ref="E245:F245" si="79">E246</f>
        <v>962229246.07000005</v>
      </c>
      <c r="F245" s="27">
        <f t="shared" si="79"/>
        <v>954984153.39999998</v>
      </c>
    </row>
    <row r="246" spans="1:6" s="8" customFormat="1" ht="33" x14ac:dyDescent="0.25">
      <c r="A246" s="9" t="s">
        <v>245</v>
      </c>
      <c r="B246" s="9" t="s">
        <v>315</v>
      </c>
      <c r="C246" s="10" t="s">
        <v>316</v>
      </c>
      <c r="D246" s="11">
        <f>SUM(D247:D263)</f>
        <v>1096708032.52</v>
      </c>
      <c r="E246" s="27">
        <f t="shared" ref="E246:F246" si="80">SUM(E247:E263)</f>
        <v>962229246.07000005</v>
      </c>
      <c r="F246" s="27">
        <f t="shared" si="80"/>
        <v>954984153.39999998</v>
      </c>
    </row>
    <row r="247" spans="1:6" s="8" customFormat="1" ht="99" x14ac:dyDescent="0.25">
      <c r="A247" s="12" t="s">
        <v>245</v>
      </c>
      <c r="B247" s="12" t="s">
        <v>317</v>
      </c>
      <c r="C247" s="13" t="s">
        <v>318</v>
      </c>
      <c r="D247" s="14">
        <v>1350100</v>
      </c>
      <c r="E247" s="14">
        <v>1275100</v>
      </c>
      <c r="F247" s="14">
        <v>1275100</v>
      </c>
    </row>
    <row r="248" spans="1:6" s="8" customFormat="1" ht="214.5" x14ac:dyDescent="0.25">
      <c r="A248" s="12" t="s">
        <v>245</v>
      </c>
      <c r="B248" s="12" t="s">
        <v>319</v>
      </c>
      <c r="C248" s="13" t="s">
        <v>320</v>
      </c>
      <c r="D248" s="14">
        <v>124688700</v>
      </c>
      <c r="E248" s="14">
        <v>115402100</v>
      </c>
      <c r="F248" s="14">
        <v>115402100</v>
      </c>
    </row>
    <row r="249" spans="1:6" s="8" customFormat="1" ht="231" x14ac:dyDescent="0.25">
      <c r="A249" s="12" t="s">
        <v>245</v>
      </c>
      <c r="B249" s="12" t="s">
        <v>321</v>
      </c>
      <c r="C249" s="13" t="s">
        <v>322</v>
      </c>
      <c r="D249" s="14">
        <v>110891500</v>
      </c>
      <c r="E249" s="14">
        <v>101456000</v>
      </c>
      <c r="F249" s="14">
        <v>101456000</v>
      </c>
    </row>
    <row r="250" spans="1:6" s="8" customFormat="1" ht="99" x14ac:dyDescent="0.25">
      <c r="A250" s="12" t="s">
        <v>245</v>
      </c>
      <c r="B250" s="12" t="s">
        <v>323</v>
      </c>
      <c r="C250" s="13" t="s">
        <v>324</v>
      </c>
      <c r="D250" s="14">
        <v>239000</v>
      </c>
      <c r="E250" s="14">
        <v>247500</v>
      </c>
      <c r="F250" s="14">
        <v>247500</v>
      </c>
    </row>
    <row r="251" spans="1:6" s="8" customFormat="1" ht="66" x14ac:dyDescent="0.25">
      <c r="A251" s="12" t="s">
        <v>245</v>
      </c>
      <c r="B251" s="12" t="s">
        <v>325</v>
      </c>
      <c r="C251" s="13" t="s">
        <v>326</v>
      </c>
      <c r="D251" s="14">
        <v>1358700</v>
      </c>
      <c r="E251" s="14">
        <v>1283700</v>
      </c>
      <c r="F251" s="14">
        <v>1283700</v>
      </c>
    </row>
    <row r="252" spans="1:6" s="8" customFormat="1" ht="114" customHeight="1" x14ac:dyDescent="0.25">
      <c r="A252" s="12" t="s">
        <v>245</v>
      </c>
      <c r="B252" s="12" t="s">
        <v>327</v>
      </c>
      <c r="C252" s="13" t="s">
        <v>328</v>
      </c>
      <c r="D252" s="14">
        <v>2535540</v>
      </c>
      <c r="E252" s="14">
        <v>3478700</v>
      </c>
      <c r="F252" s="14">
        <v>3478700</v>
      </c>
    </row>
    <row r="253" spans="1:6" s="8" customFormat="1" ht="102" customHeight="1" x14ac:dyDescent="0.25">
      <c r="A253" s="12" t="s">
        <v>245</v>
      </c>
      <c r="B253" s="12" t="s">
        <v>329</v>
      </c>
      <c r="C253" s="13" t="s">
        <v>330</v>
      </c>
      <c r="D253" s="14">
        <v>16000</v>
      </c>
      <c r="E253" s="14">
        <v>14100</v>
      </c>
      <c r="F253" s="14">
        <v>14100</v>
      </c>
    </row>
    <row r="254" spans="1:6" s="8" customFormat="1" ht="117" customHeight="1" x14ac:dyDescent="0.25">
      <c r="A254" s="17" t="s">
        <v>245</v>
      </c>
      <c r="B254" s="17" t="s">
        <v>331</v>
      </c>
      <c r="C254" s="18" t="s">
        <v>332</v>
      </c>
      <c r="D254" s="19">
        <v>9865400</v>
      </c>
      <c r="E254" s="19">
        <v>9340400</v>
      </c>
      <c r="F254" s="19">
        <v>9340400</v>
      </c>
    </row>
    <row r="255" spans="1:6" s="8" customFormat="1" ht="171.75" customHeight="1" x14ac:dyDescent="0.25">
      <c r="A255" s="17" t="s">
        <v>245</v>
      </c>
      <c r="B255" s="17" t="s">
        <v>333</v>
      </c>
      <c r="C255" s="18" t="s">
        <v>334</v>
      </c>
      <c r="D255" s="19">
        <v>999200</v>
      </c>
      <c r="E255" s="19">
        <v>1138900</v>
      </c>
      <c r="F255" s="19">
        <v>1138900</v>
      </c>
    </row>
    <row r="256" spans="1:6" s="8" customFormat="1" ht="219" customHeight="1" x14ac:dyDescent="0.25">
      <c r="A256" s="17" t="s">
        <v>245</v>
      </c>
      <c r="B256" s="17" t="s">
        <v>335</v>
      </c>
      <c r="C256" s="18" t="s">
        <v>336</v>
      </c>
      <c r="D256" s="19">
        <v>459681000</v>
      </c>
      <c r="E256" s="19">
        <v>396759700</v>
      </c>
      <c r="F256" s="19">
        <v>396759700</v>
      </c>
    </row>
    <row r="257" spans="1:6" s="8" customFormat="1" ht="133.5" customHeight="1" x14ac:dyDescent="0.25">
      <c r="A257" s="17" t="s">
        <v>245</v>
      </c>
      <c r="B257" s="17" t="s">
        <v>337</v>
      </c>
      <c r="C257" s="18" t="s">
        <v>338</v>
      </c>
      <c r="D257" s="19">
        <v>7770400</v>
      </c>
      <c r="E257" s="19">
        <v>7770400</v>
      </c>
      <c r="F257" s="19">
        <v>7770400</v>
      </c>
    </row>
    <row r="258" spans="1:6" s="8" customFormat="1" ht="105.75" customHeight="1" x14ac:dyDescent="0.25">
      <c r="A258" s="17" t="s">
        <v>245</v>
      </c>
      <c r="B258" s="17" t="s">
        <v>339</v>
      </c>
      <c r="C258" s="18" t="s">
        <v>340</v>
      </c>
      <c r="D258" s="19">
        <v>1295000</v>
      </c>
      <c r="E258" s="19">
        <v>1275000</v>
      </c>
      <c r="F258" s="19">
        <v>1275000</v>
      </c>
    </row>
    <row r="259" spans="1:6" s="8" customFormat="1" ht="172.5" customHeight="1" x14ac:dyDescent="0.25">
      <c r="A259" s="17" t="s">
        <v>245</v>
      </c>
      <c r="B259" s="17" t="s">
        <v>341</v>
      </c>
      <c r="C259" s="18" t="s">
        <v>342</v>
      </c>
      <c r="D259" s="19">
        <v>13080992.52</v>
      </c>
      <c r="E259" s="19">
        <v>7377246.0700000003</v>
      </c>
      <c r="F259" s="19">
        <v>132153.4</v>
      </c>
    </row>
    <row r="260" spans="1:6" s="8" customFormat="1" ht="219.75" customHeight="1" x14ac:dyDescent="0.25">
      <c r="A260" s="17" t="s">
        <v>245</v>
      </c>
      <c r="B260" s="17" t="s">
        <v>343</v>
      </c>
      <c r="C260" s="18" t="s">
        <v>344</v>
      </c>
      <c r="D260" s="19">
        <v>344187900</v>
      </c>
      <c r="E260" s="19">
        <v>296832400</v>
      </c>
      <c r="F260" s="19">
        <v>296832400</v>
      </c>
    </row>
    <row r="261" spans="1:6" s="8" customFormat="1" ht="87" customHeight="1" x14ac:dyDescent="0.25">
      <c r="A261" s="17" t="s">
        <v>245</v>
      </c>
      <c r="B261" s="17" t="s">
        <v>345</v>
      </c>
      <c r="C261" s="18" t="s">
        <v>346</v>
      </c>
      <c r="D261" s="19">
        <v>2629200</v>
      </c>
      <c r="E261" s="19">
        <v>2479200</v>
      </c>
      <c r="F261" s="19">
        <v>2479200</v>
      </c>
    </row>
    <row r="262" spans="1:6" s="8" customFormat="1" ht="90" customHeight="1" x14ac:dyDescent="0.25">
      <c r="A262" s="17" t="s">
        <v>245</v>
      </c>
      <c r="B262" s="17" t="s">
        <v>347</v>
      </c>
      <c r="C262" s="18" t="s">
        <v>348</v>
      </c>
      <c r="D262" s="19">
        <v>15973700</v>
      </c>
      <c r="E262" s="19">
        <v>15973700</v>
      </c>
      <c r="F262" s="19">
        <v>15973700</v>
      </c>
    </row>
    <row r="263" spans="1:6" s="8" customFormat="1" ht="168.75" customHeight="1" x14ac:dyDescent="0.25">
      <c r="A263" s="17" t="s">
        <v>245</v>
      </c>
      <c r="B263" s="17" t="s">
        <v>349</v>
      </c>
      <c r="C263" s="18" t="s">
        <v>521</v>
      </c>
      <c r="D263" s="19">
        <v>145700</v>
      </c>
      <c r="E263" s="19">
        <v>125100</v>
      </c>
      <c r="F263" s="19">
        <v>125100</v>
      </c>
    </row>
    <row r="264" spans="1:6" s="8" customFormat="1" ht="74.25" customHeight="1" x14ac:dyDescent="0.25">
      <c r="A264" s="20" t="s">
        <v>245</v>
      </c>
      <c r="B264" s="20" t="s">
        <v>350</v>
      </c>
      <c r="C264" s="21" t="s">
        <v>351</v>
      </c>
      <c r="D264" s="22">
        <f>D265</f>
        <v>3158300</v>
      </c>
      <c r="E264" s="22">
        <f t="shared" ref="E264:F264" si="81">E265</f>
        <v>3022800</v>
      </c>
      <c r="F264" s="22">
        <f t="shared" si="81"/>
        <v>3022800</v>
      </c>
    </row>
    <row r="265" spans="1:6" s="8" customFormat="1" ht="72.75" customHeight="1" x14ac:dyDescent="0.25">
      <c r="A265" s="17" t="s">
        <v>245</v>
      </c>
      <c r="B265" s="17" t="s">
        <v>352</v>
      </c>
      <c r="C265" s="23" t="s">
        <v>353</v>
      </c>
      <c r="D265" s="19">
        <v>3158300</v>
      </c>
      <c r="E265" s="19">
        <v>3022800</v>
      </c>
      <c r="F265" s="19">
        <v>3022800</v>
      </c>
    </row>
    <row r="266" spans="1:6" s="8" customFormat="1" ht="56.25" customHeight="1" x14ac:dyDescent="0.25">
      <c r="A266" s="20" t="s">
        <v>245</v>
      </c>
      <c r="B266" s="20" t="s">
        <v>354</v>
      </c>
      <c r="C266" s="21" t="s">
        <v>355</v>
      </c>
      <c r="D266" s="22">
        <f>D267</f>
        <v>16505126.810000001</v>
      </c>
      <c r="E266" s="22">
        <f t="shared" ref="E266:F266" si="82">E267</f>
        <v>4697853.93</v>
      </c>
      <c r="F266" s="22">
        <f t="shared" si="82"/>
        <v>4474146.5999999996</v>
      </c>
    </row>
    <row r="267" spans="1:6" s="8" customFormat="1" ht="60" customHeight="1" x14ac:dyDescent="0.25">
      <c r="A267" s="17" t="s">
        <v>245</v>
      </c>
      <c r="B267" s="17" t="s">
        <v>356</v>
      </c>
      <c r="C267" s="23" t="s">
        <v>357</v>
      </c>
      <c r="D267" s="19">
        <v>16505126.810000001</v>
      </c>
      <c r="E267" s="19">
        <v>4697853.93</v>
      </c>
      <c r="F267" s="19">
        <v>4474146.5999999996</v>
      </c>
    </row>
    <row r="268" spans="1:6" s="8" customFormat="1" ht="54" customHeight="1" x14ac:dyDescent="0.25">
      <c r="A268" s="20" t="s">
        <v>245</v>
      </c>
      <c r="B268" s="20" t="s">
        <v>358</v>
      </c>
      <c r="C268" s="21" t="s">
        <v>359</v>
      </c>
      <c r="D268" s="22">
        <f>D269</f>
        <v>12200</v>
      </c>
      <c r="E268" s="22">
        <f t="shared" ref="E268:F268" si="83">E269</f>
        <v>12700</v>
      </c>
      <c r="F268" s="22">
        <f t="shared" si="83"/>
        <v>107100</v>
      </c>
    </row>
    <row r="269" spans="1:6" s="8" customFormat="1" ht="51.75" customHeight="1" x14ac:dyDescent="0.25">
      <c r="A269" s="17" t="s">
        <v>245</v>
      </c>
      <c r="B269" s="17" t="s">
        <v>360</v>
      </c>
      <c r="C269" s="23" t="s">
        <v>361</v>
      </c>
      <c r="D269" s="19">
        <v>12200</v>
      </c>
      <c r="E269" s="19">
        <v>12700</v>
      </c>
      <c r="F269" s="19">
        <v>107100</v>
      </c>
    </row>
    <row r="270" spans="1:6" s="8" customFormat="1" ht="29.25" customHeight="1" x14ac:dyDescent="0.25">
      <c r="A270" s="20" t="s">
        <v>245</v>
      </c>
      <c r="B270" s="20" t="s">
        <v>362</v>
      </c>
      <c r="C270" s="21" t="s">
        <v>363</v>
      </c>
      <c r="D270" s="22">
        <f>D271+D273+D275+D277</f>
        <v>86040191.099999994</v>
      </c>
      <c r="E270" s="22">
        <f t="shared" ref="E270:F270" si="84">E271+E273+E275+E277</f>
        <v>36521960</v>
      </c>
      <c r="F270" s="22">
        <f t="shared" si="84"/>
        <v>37239550</v>
      </c>
    </row>
    <row r="271" spans="1:6" s="8" customFormat="1" ht="133.5" customHeight="1" x14ac:dyDescent="0.25">
      <c r="A271" s="20" t="s">
        <v>245</v>
      </c>
      <c r="B271" s="20" t="s">
        <v>475</v>
      </c>
      <c r="C271" s="21" t="s">
        <v>474</v>
      </c>
      <c r="D271" s="22">
        <f>D272</f>
        <v>373000</v>
      </c>
      <c r="E271" s="22"/>
      <c r="F271" s="22"/>
    </row>
    <row r="272" spans="1:6" s="8" customFormat="1" ht="123" customHeight="1" x14ac:dyDescent="0.25">
      <c r="A272" s="20" t="s">
        <v>245</v>
      </c>
      <c r="B272" s="17" t="s">
        <v>475</v>
      </c>
      <c r="C272" s="23" t="s">
        <v>474</v>
      </c>
      <c r="D272" s="19">
        <v>373000</v>
      </c>
      <c r="E272" s="22"/>
      <c r="F272" s="22"/>
    </row>
    <row r="273" spans="1:6" s="8" customFormat="1" ht="71.25" customHeight="1" x14ac:dyDescent="0.25">
      <c r="A273" s="20" t="s">
        <v>245</v>
      </c>
      <c r="B273" s="20" t="s">
        <v>364</v>
      </c>
      <c r="C273" s="21" t="s">
        <v>365</v>
      </c>
      <c r="D273" s="22">
        <f>D274</f>
        <v>3774060</v>
      </c>
      <c r="E273" s="22">
        <f t="shared" ref="E273:F273" si="85">E274</f>
        <v>3774060</v>
      </c>
      <c r="F273" s="22">
        <f t="shared" si="85"/>
        <v>4491650</v>
      </c>
    </row>
    <row r="274" spans="1:6" s="8" customFormat="1" ht="70.5" customHeight="1" x14ac:dyDescent="0.25">
      <c r="A274" s="17" t="s">
        <v>245</v>
      </c>
      <c r="B274" s="17" t="s">
        <v>366</v>
      </c>
      <c r="C274" s="23" t="s">
        <v>367</v>
      </c>
      <c r="D274" s="19">
        <v>3774060</v>
      </c>
      <c r="E274" s="19">
        <v>3774060</v>
      </c>
      <c r="F274" s="19">
        <v>4491650</v>
      </c>
    </row>
    <row r="275" spans="1:6" s="8" customFormat="1" ht="101.25" customHeight="1" x14ac:dyDescent="0.25">
      <c r="A275" s="20" t="s">
        <v>245</v>
      </c>
      <c r="B275" s="20" t="s">
        <v>368</v>
      </c>
      <c r="C275" s="24" t="s">
        <v>369</v>
      </c>
      <c r="D275" s="22">
        <f>D276</f>
        <v>59971400</v>
      </c>
      <c r="E275" s="22">
        <f t="shared" ref="E275:F275" si="86">E276</f>
        <v>32747900</v>
      </c>
      <c r="F275" s="22">
        <f t="shared" si="86"/>
        <v>32747900</v>
      </c>
    </row>
    <row r="276" spans="1:6" s="8" customFormat="1" ht="103.5" customHeight="1" x14ac:dyDescent="0.25">
      <c r="A276" s="17" t="s">
        <v>245</v>
      </c>
      <c r="B276" s="17" t="s">
        <v>370</v>
      </c>
      <c r="C276" s="18" t="s">
        <v>371</v>
      </c>
      <c r="D276" s="19">
        <v>59971400</v>
      </c>
      <c r="E276" s="19">
        <v>32747900</v>
      </c>
      <c r="F276" s="19">
        <v>32747900</v>
      </c>
    </row>
    <row r="277" spans="1:6" s="8" customFormat="1" ht="22.5" customHeight="1" x14ac:dyDescent="0.25">
      <c r="A277" s="20" t="s">
        <v>245</v>
      </c>
      <c r="B277" s="20" t="s">
        <v>444</v>
      </c>
      <c r="C277" s="21" t="s">
        <v>445</v>
      </c>
      <c r="D277" s="22">
        <f>D278</f>
        <v>21921731.100000001</v>
      </c>
      <c r="E277" s="22"/>
      <c r="F277" s="22"/>
    </row>
    <row r="278" spans="1:6" s="8" customFormat="1" ht="53.45" customHeight="1" x14ac:dyDescent="0.25">
      <c r="A278" s="20" t="s">
        <v>245</v>
      </c>
      <c r="B278" s="20" t="s">
        <v>446</v>
      </c>
      <c r="C278" s="21" t="s">
        <v>447</v>
      </c>
      <c r="D278" s="22">
        <f>SUM(D279:D286)</f>
        <v>21921731.100000001</v>
      </c>
      <c r="E278" s="22"/>
      <c r="F278" s="22"/>
    </row>
    <row r="279" spans="1:6" s="8" customFormat="1" ht="104.25" customHeight="1" x14ac:dyDescent="0.25">
      <c r="A279" s="17" t="s">
        <v>245</v>
      </c>
      <c r="B279" s="17" t="s">
        <v>448</v>
      </c>
      <c r="C279" s="18" t="s">
        <v>449</v>
      </c>
      <c r="D279" s="19">
        <v>3510100</v>
      </c>
      <c r="E279" s="19"/>
      <c r="F279" s="19"/>
    </row>
    <row r="280" spans="1:6" s="8" customFormat="1" ht="91.5" customHeight="1" x14ac:dyDescent="0.25">
      <c r="A280" s="17" t="s">
        <v>245</v>
      </c>
      <c r="B280" s="17" t="s">
        <v>450</v>
      </c>
      <c r="C280" s="18" t="s">
        <v>451</v>
      </c>
      <c r="D280" s="19">
        <v>5015900</v>
      </c>
      <c r="E280" s="19"/>
      <c r="F280" s="19"/>
    </row>
    <row r="281" spans="1:6" s="8" customFormat="1" ht="91.5" customHeight="1" x14ac:dyDescent="0.25">
      <c r="A281" s="17" t="s">
        <v>245</v>
      </c>
      <c r="B281" s="17" t="s">
        <v>476</v>
      </c>
      <c r="C281" s="31" t="s">
        <v>477</v>
      </c>
      <c r="D281" s="19">
        <v>648000</v>
      </c>
      <c r="E281" s="19"/>
      <c r="F281" s="19"/>
    </row>
    <row r="282" spans="1:6" s="8" customFormat="1" ht="78.75" customHeight="1" x14ac:dyDescent="0.25">
      <c r="A282" s="17" t="s">
        <v>245</v>
      </c>
      <c r="B282" s="17" t="s">
        <v>452</v>
      </c>
      <c r="C282" s="18" t="s">
        <v>453</v>
      </c>
      <c r="D282" s="19">
        <v>1378300</v>
      </c>
      <c r="E282" s="19"/>
      <c r="F282" s="19"/>
    </row>
    <row r="283" spans="1:6" s="8" customFormat="1" ht="120" customHeight="1" x14ac:dyDescent="0.25">
      <c r="A283" s="17" t="s">
        <v>245</v>
      </c>
      <c r="B283" s="17" t="s">
        <v>478</v>
      </c>
      <c r="C283" s="18" t="s">
        <v>479</v>
      </c>
      <c r="D283" s="19">
        <v>3158250</v>
      </c>
      <c r="E283" s="19"/>
      <c r="F283" s="19"/>
    </row>
    <row r="284" spans="1:6" s="8" customFormat="1" ht="135" customHeight="1" x14ac:dyDescent="0.25">
      <c r="A284" s="17" t="s">
        <v>245</v>
      </c>
      <c r="B284" s="17" t="s">
        <v>454</v>
      </c>
      <c r="C284" s="18" t="s">
        <v>455</v>
      </c>
      <c r="D284" s="19">
        <v>72881.100000000006</v>
      </c>
      <c r="E284" s="19"/>
      <c r="F284" s="19"/>
    </row>
    <row r="285" spans="1:6" s="8" customFormat="1" ht="87.75" customHeight="1" x14ac:dyDescent="0.25">
      <c r="A285" s="17" t="s">
        <v>245</v>
      </c>
      <c r="B285" s="17" t="s">
        <v>456</v>
      </c>
      <c r="C285" s="18" t="s">
        <v>457</v>
      </c>
      <c r="D285" s="19">
        <v>7133000</v>
      </c>
      <c r="E285" s="19"/>
      <c r="F285" s="19"/>
    </row>
    <row r="286" spans="1:6" s="8" customFormat="1" ht="90" customHeight="1" x14ac:dyDescent="0.25">
      <c r="A286" s="17" t="s">
        <v>245</v>
      </c>
      <c r="B286" s="17" t="s">
        <v>458</v>
      </c>
      <c r="C286" s="18" t="s">
        <v>459</v>
      </c>
      <c r="D286" s="19">
        <v>1005300</v>
      </c>
      <c r="E286" s="19"/>
      <c r="F286" s="19"/>
    </row>
    <row r="287" spans="1:6" s="8" customFormat="1" ht="38.25" customHeight="1" x14ac:dyDescent="0.25">
      <c r="A287" s="20" t="s">
        <v>110</v>
      </c>
      <c r="B287" s="20" t="s">
        <v>489</v>
      </c>
      <c r="C287" s="21" t="s">
        <v>488</v>
      </c>
      <c r="D287" s="22">
        <f>D288</f>
        <v>28593992.41</v>
      </c>
      <c r="E287" s="22"/>
      <c r="F287" s="22"/>
    </row>
    <row r="288" spans="1:6" s="8" customFormat="1" ht="39" customHeight="1" x14ac:dyDescent="0.25">
      <c r="A288" s="20" t="s">
        <v>110</v>
      </c>
      <c r="B288" s="20" t="s">
        <v>486</v>
      </c>
      <c r="C288" s="21" t="s">
        <v>487</v>
      </c>
      <c r="D288" s="22">
        <f>D289</f>
        <v>28593992.41</v>
      </c>
      <c r="E288" s="22"/>
      <c r="F288" s="22"/>
    </row>
    <row r="289" spans="1:6" s="8" customFormat="1" ht="36" customHeight="1" x14ac:dyDescent="0.25">
      <c r="A289" s="17" t="s">
        <v>110</v>
      </c>
      <c r="B289" s="17" t="s">
        <v>484</v>
      </c>
      <c r="C289" s="23" t="s">
        <v>485</v>
      </c>
      <c r="D289" s="19">
        <v>28593992.41</v>
      </c>
      <c r="E289" s="19"/>
      <c r="F289" s="19"/>
    </row>
    <row r="290" spans="1:6" s="8" customFormat="1" ht="22.5" customHeight="1" x14ac:dyDescent="0.25">
      <c r="A290" s="20" t="s">
        <v>3</v>
      </c>
      <c r="B290" s="20" t="s">
        <v>372</v>
      </c>
      <c r="C290" s="21" t="s">
        <v>373</v>
      </c>
      <c r="D290" s="22"/>
      <c r="E290" s="22">
        <v>126994200</v>
      </c>
      <c r="F290" s="22">
        <v>103886400</v>
      </c>
    </row>
    <row r="291" spans="1:6" s="8" customFormat="1" ht="28.5" customHeight="1" x14ac:dyDescent="0.25">
      <c r="A291" s="20" t="s">
        <v>3</v>
      </c>
      <c r="B291" s="20" t="s">
        <v>374</v>
      </c>
      <c r="C291" s="21" t="s">
        <v>375</v>
      </c>
      <c r="D291" s="22"/>
      <c r="E291" s="22">
        <v>126994200</v>
      </c>
      <c r="F291" s="22">
        <v>103886400</v>
      </c>
    </row>
    <row r="292" spans="1:6" s="8" customFormat="1" ht="26.25" customHeight="1" x14ac:dyDescent="0.25">
      <c r="A292" s="20" t="s">
        <v>3</v>
      </c>
      <c r="B292" s="20" t="s">
        <v>376</v>
      </c>
      <c r="C292" s="21" t="s">
        <v>375</v>
      </c>
      <c r="D292" s="22"/>
      <c r="E292" s="22">
        <v>126994200</v>
      </c>
      <c r="F292" s="22">
        <v>103886400</v>
      </c>
    </row>
    <row r="293" spans="1:6" s="8" customFormat="1" ht="26.25" customHeight="1" x14ac:dyDescent="0.25">
      <c r="A293" s="17" t="s">
        <v>245</v>
      </c>
      <c r="B293" s="17" t="s">
        <v>376</v>
      </c>
      <c r="C293" s="23" t="s">
        <v>375</v>
      </c>
      <c r="D293" s="19"/>
      <c r="E293" s="19">
        <v>126994200</v>
      </c>
      <c r="F293" s="19">
        <v>103886400</v>
      </c>
    </row>
    <row r="294" spans="1:6" s="8" customFormat="1" ht="75" customHeight="1" x14ac:dyDescent="0.25">
      <c r="A294" s="20" t="s">
        <v>396</v>
      </c>
      <c r="B294" s="20" t="s">
        <v>460</v>
      </c>
      <c r="C294" s="21" t="s">
        <v>461</v>
      </c>
      <c r="D294" s="22">
        <f>D295</f>
        <v>311.82</v>
      </c>
      <c r="E294" s="22"/>
      <c r="F294" s="22"/>
    </row>
    <row r="295" spans="1:6" s="8" customFormat="1" ht="83.25" customHeight="1" x14ac:dyDescent="0.25">
      <c r="A295" s="20" t="s">
        <v>396</v>
      </c>
      <c r="B295" s="20" t="s">
        <v>462</v>
      </c>
      <c r="C295" s="24" t="s">
        <v>463</v>
      </c>
      <c r="D295" s="22">
        <f>D296</f>
        <v>311.82</v>
      </c>
      <c r="E295" s="22"/>
      <c r="F295" s="22"/>
    </row>
    <row r="296" spans="1:6" s="8" customFormat="1" ht="77.25" customHeight="1" x14ac:dyDescent="0.25">
      <c r="A296" s="20" t="s">
        <v>396</v>
      </c>
      <c r="B296" s="20" t="s">
        <v>464</v>
      </c>
      <c r="C296" s="24" t="s">
        <v>465</v>
      </c>
      <c r="D296" s="22">
        <f>D297</f>
        <v>311.82</v>
      </c>
      <c r="E296" s="22"/>
      <c r="F296" s="22"/>
    </row>
    <row r="297" spans="1:6" s="8" customFormat="1" ht="39.75" customHeight="1" x14ac:dyDescent="0.25">
      <c r="A297" s="20" t="s">
        <v>396</v>
      </c>
      <c r="B297" s="20" t="s">
        <v>466</v>
      </c>
      <c r="C297" s="21" t="s">
        <v>467</v>
      </c>
      <c r="D297" s="22">
        <f>D298</f>
        <v>311.82</v>
      </c>
      <c r="E297" s="22"/>
      <c r="F297" s="22"/>
    </row>
    <row r="298" spans="1:6" s="8" customFormat="1" ht="37.5" customHeight="1" x14ac:dyDescent="0.25">
      <c r="A298" s="17" t="s">
        <v>396</v>
      </c>
      <c r="B298" s="17" t="s">
        <v>468</v>
      </c>
      <c r="C298" s="23" t="s">
        <v>469</v>
      </c>
      <c r="D298" s="19">
        <v>311.82</v>
      </c>
      <c r="E298" s="19"/>
      <c r="F298" s="19"/>
    </row>
    <row r="299" spans="1:6" s="8" customFormat="1" ht="55.5" customHeight="1" x14ac:dyDescent="0.25">
      <c r="A299" s="20" t="s">
        <v>245</v>
      </c>
      <c r="B299" s="20" t="s">
        <v>377</v>
      </c>
      <c r="C299" s="21" t="s">
        <v>378</v>
      </c>
      <c r="D299" s="22">
        <f>D300</f>
        <v>-4439270.18</v>
      </c>
      <c r="E299" s="22"/>
      <c r="F299" s="22"/>
    </row>
    <row r="300" spans="1:6" s="8" customFormat="1" ht="43.5" customHeight="1" x14ac:dyDescent="0.25">
      <c r="A300" s="20" t="s">
        <v>245</v>
      </c>
      <c r="B300" s="20" t="s">
        <v>379</v>
      </c>
      <c r="C300" s="21" t="s">
        <v>380</v>
      </c>
      <c r="D300" s="22">
        <f>D301+D302</f>
        <v>-4439270.18</v>
      </c>
      <c r="E300" s="22"/>
      <c r="F300" s="22"/>
    </row>
    <row r="301" spans="1:6" s="8" customFormat="1" ht="59.25" customHeight="1" x14ac:dyDescent="0.25">
      <c r="A301" s="17" t="s">
        <v>245</v>
      </c>
      <c r="B301" s="17" t="s">
        <v>381</v>
      </c>
      <c r="C301" s="23" t="s">
        <v>382</v>
      </c>
      <c r="D301" s="19">
        <v>-203387.84</v>
      </c>
      <c r="E301" s="19"/>
      <c r="F301" s="19"/>
    </row>
    <row r="302" spans="1:6" s="8" customFormat="1" ht="48" customHeight="1" x14ac:dyDescent="0.25">
      <c r="A302" s="17" t="s">
        <v>245</v>
      </c>
      <c r="B302" s="17" t="s">
        <v>383</v>
      </c>
      <c r="C302" s="23" t="s">
        <v>384</v>
      </c>
      <c r="D302" s="19">
        <v>-4235882.34</v>
      </c>
      <c r="E302" s="19"/>
      <c r="F302" s="19"/>
    </row>
    <row r="303" spans="1:6" s="8" customFormat="1" ht="45" customHeight="1" x14ac:dyDescent="0.25">
      <c r="A303" s="20" t="s">
        <v>385</v>
      </c>
      <c r="B303" s="20"/>
      <c r="C303" s="21"/>
      <c r="D303" s="22">
        <f>D191+D16</f>
        <v>3925100189.6799998</v>
      </c>
      <c r="E303" s="22">
        <f t="shared" ref="E303:F303" si="87">E191+E16</f>
        <v>3090940589.8199997</v>
      </c>
      <c r="F303" s="22">
        <f t="shared" si="87"/>
        <v>3158022258.5999999</v>
      </c>
    </row>
    <row r="304" spans="1:6" s="8" customFormat="1" ht="12.75" customHeight="1" x14ac:dyDescent="0.25"/>
    <row r="305" s="8" customFormat="1" ht="12.75" customHeight="1" x14ac:dyDescent="0.25"/>
    <row r="306" s="8" customFormat="1" ht="12.75" customHeight="1" x14ac:dyDescent="0.25"/>
    <row r="307" s="8" customFormat="1" ht="12.75" customHeight="1" x14ac:dyDescent="0.25"/>
    <row r="308" s="8" customFormat="1" ht="12.75" customHeight="1" x14ac:dyDescent="0.25"/>
    <row r="309" s="8" customFormat="1" ht="12.75" customHeight="1" x14ac:dyDescent="0.25"/>
    <row r="310" s="8" customFormat="1" ht="12.75" customHeight="1" x14ac:dyDescent="0.25"/>
    <row r="311" s="8" customFormat="1" ht="12.75" customHeight="1" x14ac:dyDescent="0.25"/>
    <row r="312" s="8" customFormat="1" ht="12.75" customHeight="1" x14ac:dyDescent="0.25"/>
    <row r="313" s="8" customFormat="1" ht="12.75" customHeight="1" x14ac:dyDescent="0.25"/>
    <row r="314" s="8" customFormat="1" ht="12.75" customHeight="1" x14ac:dyDescent="0.25"/>
    <row r="315" s="8" customFormat="1" ht="12.75" customHeight="1" x14ac:dyDescent="0.25"/>
    <row r="316" s="8" customFormat="1" ht="12.75" customHeight="1" x14ac:dyDescent="0.25"/>
    <row r="317" s="8" customFormat="1" ht="12.75" customHeight="1" x14ac:dyDescent="0.25"/>
    <row r="318" s="8" customFormat="1" ht="12.75" customHeight="1" x14ac:dyDescent="0.25"/>
    <row r="319" s="8" customFormat="1" ht="12.75" customHeight="1" x14ac:dyDescent="0.25"/>
    <row r="320" s="8" customFormat="1" ht="12.75" customHeight="1" x14ac:dyDescent="0.25"/>
    <row r="321" s="8" customFormat="1" ht="12.75" customHeight="1" x14ac:dyDescent="0.25"/>
    <row r="322" s="8" customFormat="1" ht="12.75" customHeight="1" x14ac:dyDescent="0.25"/>
    <row r="323" s="8" customFormat="1" ht="12.75" customHeight="1" x14ac:dyDescent="0.25"/>
    <row r="324" s="8" customFormat="1" ht="12.75" customHeight="1" x14ac:dyDescent="0.25"/>
    <row r="325" s="8" customFormat="1" ht="12.75" customHeight="1" x14ac:dyDescent="0.25"/>
    <row r="326" s="8" customFormat="1" ht="12.75" customHeight="1" x14ac:dyDescent="0.25"/>
    <row r="327" s="8" customFormat="1" ht="12.75" customHeight="1" x14ac:dyDescent="0.25"/>
    <row r="328" s="8" customFormat="1" ht="12.75" customHeight="1" x14ac:dyDescent="0.25"/>
    <row r="329" s="8" customFormat="1" ht="12.75" customHeight="1" x14ac:dyDescent="0.25"/>
    <row r="330" s="8" customFormat="1" ht="12.75" customHeight="1" x14ac:dyDescent="0.25"/>
    <row r="331" s="8" customFormat="1" ht="12.75" customHeight="1" x14ac:dyDescent="0.25"/>
    <row r="332" s="8" customFormat="1" ht="12.75" customHeight="1" x14ac:dyDescent="0.25"/>
    <row r="333" s="8" customFormat="1" ht="12.75" customHeight="1" x14ac:dyDescent="0.25"/>
    <row r="334" s="8" customFormat="1" ht="12.75" customHeight="1" x14ac:dyDescent="0.25"/>
    <row r="335" s="8" customFormat="1" ht="12.75" customHeight="1" x14ac:dyDescent="0.25"/>
    <row r="336" s="8" customFormat="1" ht="12.75" customHeight="1" x14ac:dyDescent="0.25"/>
    <row r="337" s="8" customFormat="1" ht="12.75" customHeight="1" x14ac:dyDescent="0.25"/>
    <row r="338" s="8" customFormat="1" ht="12.75" customHeight="1" x14ac:dyDescent="0.25"/>
    <row r="339" s="8" customFormat="1" ht="12.75" customHeight="1" x14ac:dyDescent="0.25"/>
    <row r="340" s="8" customFormat="1" ht="12.75" customHeight="1" x14ac:dyDescent="0.25"/>
    <row r="341" s="8" customFormat="1" ht="12.75" customHeight="1" x14ac:dyDescent="0.25"/>
    <row r="342" s="8" customFormat="1" ht="12.75" customHeight="1" x14ac:dyDescent="0.25"/>
    <row r="343" s="8" customFormat="1" ht="12.75" customHeight="1" x14ac:dyDescent="0.25"/>
    <row r="344" s="8" customFormat="1" ht="12.75" customHeight="1" x14ac:dyDescent="0.25"/>
    <row r="345" s="8" customFormat="1" ht="12.75" customHeight="1" x14ac:dyDescent="0.25"/>
    <row r="346" s="8" customFormat="1" ht="12.75" customHeight="1" x14ac:dyDescent="0.25"/>
    <row r="347" s="8" customFormat="1" ht="12.75" customHeight="1" x14ac:dyDescent="0.25"/>
    <row r="348" s="8" customFormat="1" ht="12.75" customHeight="1" x14ac:dyDescent="0.25"/>
    <row r="349" s="8" customFormat="1" ht="12.75" customHeight="1" x14ac:dyDescent="0.25"/>
    <row r="350" s="8" customFormat="1" ht="12.75" customHeight="1" x14ac:dyDescent="0.25"/>
    <row r="351" s="8" customFormat="1" ht="12.75" customHeight="1" x14ac:dyDescent="0.25"/>
    <row r="352" s="8" customFormat="1" ht="12.75" customHeight="1" x14ac:dyDescent="0.25"/>
    <row r="353" s="8" customFormat="1" ht="12.75" customHeight="1" x14ac:dyDescent="0.25"/>
    <row r="354" s="8" customFormat="1" ht="12.75" customHeight="1" x14ac:dyDescent="0.25"/>
    <row r="355" s="8" customFormat="1" ht="12.75" customHeight="1" x14ac:dyDescent="0.25"/>
    <row r="356" s="8" customFormat="1" ht="12.75" customHeight="1" x14ac:dyDescent="0.25"/>
    <row r="357" s="8" customFormat="1" ht="12.75" customHeight="1" x14ac:dyDescent="0.25"/>
    <row r="358" s="8" customFormat="1" ht="12.75" customHeight="1" x14ac:dyDescent="0.25"/>
    <row r="359" s="8" customFormat="1" ht="12.75" customHeight="1" x14ac:dyDescent="0.25"/>
    <row r="360" s="8" customFormat="1" ht="12.75" customHeight="1" x14ac:dyDescent="0.25"/>
    <row r="361" s="8" customFormat="1" ht="12.75" customHeight="1" x14ac:dyDescent="0.25"/>
    <row r="362" s="8" customFormat="1" ht="12.75" customHeight="1" x14ac:dyDescent="0.25"/>
    <row r="363" s="8" customFormat="1" ht="12.75" customHeight="1" x14ac:dyDescent="0.25"/>
    <row r="364" s="8" customFormat="1" ht="12.75" customHeight="1" x14ac:dyDescent="0.25"/>
    <row r="365" s="8" customFormat="1" ht="12.75" customHeight="1" x14ac:dyDescent="0.25"/>
    <row r="366" s="8" customFormat="1" ht="12.75" customHeight="1" x14ac:dyDescent="0.25"/>
    <row r="367" s="8" customFormat="1" ht="12.75" customHeight="1" x14ac:dyDescent="0.25"/>
    <row r="368" s="8" customFormat="1" ht="12.75" customHeight="1" x14ac:dyDescent="0.25"/>
    <row r="369" s="8" customFormat="1" ht="12.75" customHeight="1" x14ac:dyDescent="0.25"/>
    <row r="370" s="8" customFormat="1" ht="12.75" customHeight="1" x14ac:dyDescent="0.25"/>
    <row r="371" s="8" customFormat="1" ht="12.75" customHeight="1" x14ac:dyDescent="0.25"/>
    <row r="372" s="8" customFormat="1" ht="12.75" customHeight="1" x14ac:dyDescent="0.25"/>
    <row r="373" s="8" customFormat="1" ht="12.75" customHeight="1" x14ac:dyDescent="0.25"/>
    <row r="374" s="8" customFormat="1" ht="12.75" customHeight="1" x14ac:dyDescent="0.25"/>
    <row r="375" s="8" customFormat="1" ht="12.75" customHeight="1" x14ac:dyDescent="0.25"/>
    <row r="376" s="8" customFormat="1" ht="12.75" customHeight="1" x14ac:dyDescent="0.25"/>
    <row r="377" s="8" customFormat="1" ht="12.75" customHeight="1" x14ac:dyDescent="0.25"/>
    <row r="378" s="8" customFormat="1" ht="12.75" customHeight="1" x14ac:dyDescent="0.25"/>
    <row r="379" s="8" customFormat="1" ht="12.75" customHeight="1" x14ac:dyDescent="0.25"/>
    <row r="380" s="8" customFormat="1" ht="12.75" customHeight="1" x14ac:dyDescent="0.25"/>
    <row r="381" s="8" customFormat="1" ht="12.75" customHeight="1" x14ac:dyDescent="0.25"/>
  </sheetData>
  <mergeCells count="16">
    <mergeCell ref="C14:C15"/>
    <mergeCell ref="A14:A15"/>
    <mergeCell ref="F14:F15"/>
    <mergeCell ref="D14:D15"/>
    <mergeCell ref="E14:E15"/>
    <mergeCell ref="B14:B15"/>
    <mergeCell ref="A2:F2"/>
    <mergeCell ref="A13:F13"/>
    <mergeCell ref="A1:F1"/>
    <mergeCell ref="A3:F3"/>
    <mergeCell ref="A4:F4"/>
    <mergeCell ref="A6:F6"/>
    <mergeCell ref="A7:F7"/>
    <mergeCell ref="A8:F8"/>
    <mergeCell ref="A9:F9"/>
    <mergeCell ref="A12:F12"/>
  </mergeCells>
  <pageMargins left="0.59055118110236227" right="0.59055118110236227" top="0.59055118110236227" bottom="0.59055118110236227" header="0.51181102362204722" footer="0.51181102362204722"/>
  <pageSetup paperSize="9" scale="48" firstPageNumber="7" fitToHeight="0" orientation="portrait" useFirstPageNumber="1" horizontalDpi="1200" verticalDpi="1200" r:id="rId1"/>
  <headerFooter alignWithMargins="0">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Роспись доходов</vt:lpstr>
      <vt:lpstr>'Роспись доходов'!LAST_CELL</vt:lpstr>
      <vt:lpstr>'Роспись доходов'!Заголовки_для_печати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93foboi</dc:creator>
  <dc:description>POI HSSF rep:2.56.0.171</dc:description>
  <cp:lastModifiedBy>Казимирова Юлия Юрьевна</cp:lastModifiedBy>
  <cp:lastPrinted>2024-12-17T03:12:31Z</cp:lastPrinted>
  <dcterms:created xsi:type="dcterms:W3CDTF">2024-02-06T02:11:04Z</dcterms:created>
  <dcterms:modified xsi:type="dcterms:W3CDTF">2024-12-25T01:04:13Z</dcterms:modified>
</cp:coreProperties>
</file>