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3.2\Mirror2\groups\фин_управ\Документы на Совет по внесению изменений в бюджет 2024-2026\25.12.2024\Решение от 25.12.2024\"/>
    </mc:Choice>
  </mc:AlternateContent>
  <bookViews>
    <workbookView xWindow="0" yWindow="0" windowWidth="28800" windowHeight="12300"/>
  </bookViews>
  <sheets>
    <sheet name="Роспись доходов" sheetId="1" r:id="rId1"/>
  </sheets>
  <definedNames>
    <definedName name="LAST_CELL" localSheetId="0">'Роспись доходов'!$F$250</definedName>
    <definedName name="_xlnm.Print_Titles" localSheetId="0">'Роспись доходов'!$14:$15</definedName>
  </definedNames>
  <calcPr calcId="162913"/>
</workbook>
</file>

<file path=xl/calcChain.xml><?xml version="1.0" encoding="utf-8"?>
<calcChain xmlns="http://schemas.openxmlformats.org/spreadsheetml/2006/main">
  <c r="E303" i="1" l="1"/>
  <c r="F303" i="1"/>
  <c r="D303" i="1"/>
  <c r="E16" i="1"/>
  <c r="F16" i="1"/>
  <c r="D16" i="1"/>
  <c r="E55" i="1"/>
  <c r="F55" i="1"/>
  <c r="D55" i="1"/>
  <c r="E17" i="1"/>
  <c r="F17" i="1"/>
  <c r="D17" i="1"/>
  <c r="D126" i="1"/>
  <c r="E126" i="1"/>
  <c r="F126" i="1"/>
  <c r="D169" i="1"/>
  <c r="E127" i="1"/>
  <c r="F127" i="1"/>
  <c r="E182" i="1"/>
  <c r="F182" i="1"/>
  <c r="E183" i="1"/>
  <c r="F183" i="1"/>
  <c r="D182" i="1"/>
  <c r="D183" i="1"/>
  <c r="D179" i="1"/>
  <c r="D178" i="1" s="1"/>
  <c r="D170" i="1"/>
  <c r="D171" i="1"/>
  <c r="D175" i="1"/>
  <c r="D174" i="1" s="1"/>
  <c r="F163" i="1"/>
  <c r="F160" i="1" s="1"/>
  <c r="E164" i="1"/>
  <c r="E163" i="1" s="1"/>
  <c r="E160" i="1" s="1"/>
  <c r="F164" i="1"/>
  <c r="D164" i="1"/>
  <c r="D163" i="1" s="1"/>
  <c r="D161" i="1"/>
  <c r="D158" i="1"/>
  <c r="E154" i="1"/>
  <c r="E153" i="1" s="1"/>
  <c r="F154" i="1"/>
  <c r="F153" i="1" s="1"/>
  <c r="D154" i="1"/>
  <c r="D153" i="1" s="1"/>
  <c r="E149" i="1"/>
  <c r="F149" i="1"/>
  <c r="D149" i="1"/>
  <c r="D148" i="1" s="1"/>
  <c r="E148" i="1"/>
  <c r="F148" i="1"/>
  <c r="E146" i="1"/>
  <c r="F146" i="1"/>
  <c r="D146" i="1"/>
  <c r="E144" i="1"/>
  <c r="F144" i="1"/>
  <c r="D144" i="1"/>
  <c r="E142" i="1"/>
  <c r="F142" i="1"/>
  <c r="D142" i="1"/>
  <c r="E140" i="1"/>
  <c r="F140" i="1"/>
  <c r="D140" i="1"/>
  <c r="E129" i="1"/>
  <c r="E128" i="1" s="1"/>
  <c r="F129" i="1"/>
  <c r="F128" i="1" s="1"/>
  <c r="D129" i="1"/>
  <c r="D128" i="1" s="1"/>
  <c r="E133" i="1"/>
  <c r="E132" i="1" s="1"/>
  <c r="F133" i="1"/>
  <c r="F132" i="1" s="1"/>
  <c r="D133" i="1"/>
  <c r="D132" i="1" s="1"/>
  <c r="D136" i="1"/>
  <c r="E137" i="1"/>
  <c r="F137" i="1"/>
  <c r="D137" i="1"/>
  <c r="D103" i="1"/>
  <c r="D102" i="1" s="1"/>
  <c r="E98" i="1"/>
  <c r="F98" i="1"/>
  <c r="F97" i="1" s="1"/>
  <c r="D98" i="1"/>
  <c r="D97" i="1" s="1"/>
  <c r="E100" i="1"/>
  <c r="F100" i="1"/>
  <c r="D100" i="1"/>
  <c r="D127" i="1" l="1"/>
  <c r="D160" i="1"/>
  <c r="E97" i="1"/>
  <c r="E124" i="1"/>
  <c r="E123" i="1" s="1"/>
  <c r="F124" i="1"/>
  <c r="F123" i="1" s="1"/>
  <c r="E121" i="1"/>
  <c r="F121" i="1"/>
  <c r="D121" i="1"/>
  <c r="D120" i="1" s="1"/>
  <c r="D123" i="1"/>
  <c r="D124" i="1"/>
  <c r="E108" i="1"/>
  <c r="F108" i="1"/>
  <c r="E107" i="1"/>
  <c r="E106" i="1" s="1"/>
  <c r="E105" i="1" s="1"/>
  <c r="F107" i="1"/>
  <c r="F106" i="1" s="1"/>
  <c r="F105" i="1" s="1"/>
  <c r="D113" i="1"/>
  <c r="D112" i="1" s="1"/>
  <c r="D107" i="1"/>
  <c r="D108" i="1"/>
  <c r="E95" i="1"/>
  <c r="F95" i="1"/>
  <c r="D95" i="1"/>
  <c r="E93" i="1"/>
  <c r="E92" i="1" s="1"/>
  <c r="E91" i="1" s="1"/>
  <c r="F93" i="1"/>
  <c r="F92" i="1" s="1"/>
  <c r="F91" i="1" s="1"/>
  <c r="D93" i="1"/>
  <c r="D92" i="1" s="1"/>
  <c r="D91" i="1" s="1"/>
  <c r="E81" i="1"/>
  <c r="E89" i="1"/>
  <c r="F89" i="1"/>
  <c r="D89" i="1"/>
  <c r="E87" i="1"/>
  <c r="F87" i="1"/>
  <c r="F86" i="1" s="1"/>
  <c r="D87" i="1"/>
  <c r="D86" i="1" s="1"/>
  <c r="E84" i="1"/>
  <c r="F84" i="1"/>
  <c r="D84" i="1"/>
  <c r="E82" i="1"/>
  <c r="F82" i="1"/>
  <c r="F81" i="1" s="1"/>
  <c r="D82" i="1"/>
  <c r="D81" i="1" s="1"/>
  <c r="D79" i="1"/>
  <c r="D78" i="1" s="1"/>
  <c r="E76" i="1"/>
  <c r="F76" i="1"/>
  <c r="D76" i="1"/>
  <c r="E73" i="1"/>
  <c r="E72" i="1" s="1"/>
  <c r="F73" i="1"/>
  <c r="F72" i="1" s="1"/>
  <c r="D73" i="1"/>
  <c r="D72" i="1" s="1"/>
  <c r="E70" i="1"/>
  <c r="F70" i="1"/>
  <c r="F67" i="1" s="1"/>
  <c r="D70" i="1"/>
  <c r="E68" i="1"/>
  <c r="E67" i="1" s="1"/>
  <c r="F68" i="1"/>
  <c r="D68" i="1"/>
  <c r="E64" i="1"/>
  <c r="E63" i="1" s="1"/>
  <c r="F64" i="1"/>
  <c r="F63" i="1" s="1"/>
  <c r="D64" i="1"/>
  <c r="D63" i="1" s="1"/>
  <c r="E61" i="1"/>
  <c r="F61" i="1"/>
  <c r="F58" i="1" s="1"/>
  <c r="D61" i="1"/>
  <c r="D58" i="1" s="1"/>
  <c r="E59" i="1"/>
  <c r="F59" i="1"/>
  <c r="D59" i="1"/>
  <c r="E56" i="1"/>
  <c r="F56" i="1"/>
  <c r="D56" i="1"/>
  <c r="E53" i="1"/>
  <c r="F53" i="1"/>
  <c r="E51" i="1"/>
  <c r="F51" i="1"/>
  <c r="E47" i="1"/>
  <c r="F47" i="1"/>
  <c r="E45" i="1"/>
  <c r="F45" i="1"/>
  <c r="F44" i="1"/>
  <c r="D51" i="1"/>
  <c r="D53" i="1"/>
  <c r="D47" i="1"/>
  <c r="D45" i="1"/>
  <c r="D44" i="1" s="1"/>
  <c r="D43" i="1" s="1"/>
  <c r="F33" i="1"/>
  <c r="E34" i="1"/>
  <c r="E33" i="1" s="1"/>
  <c r="F34" i="1"/>
  <c r="D41" i="1"/>
  <c r="D39" i="1"/>
  <c r="D37" i="1"/>
  <c r="D35" i="1"/>
  <c r="E25" i="1"/>
  <c r="F25" i="1"/>
  <c r="D25" i="1"/>
  <c r="D19" i="1"/>
  <c r="D18" i="1" s="1"/>
  <c r="D287" i="1"/>
  <c r="D288" i="1"/>
  <c r="D300" i="1"/>
  <c r="D299" i="1" s="1"/>
  <c r="D297" i="1"/>
  <c r="D296" i="1" s="1"/>
  <c r="D295" i="1" s="1"/>
  <c r="D294" i="1" s="1"/>
  <c r="D186" i="1"/>
  <c r="D189" i="1"/>
  <c r="D188" i="1" s="1"/>
  <c r="D278" i="1"/>
  <c r="D277" i="1" s="1"/>
  <c r="E273" i="1"/>
  <c r="F273" i="1"/>
  <c r="D273" i="1"/>
  <c r="E275" i="1"/>
  <c r="F275" i="1"/>
  <c r="D275" i="1"/>
  <c r="D271" i="1"/>
  <c r="E246" i="1"/>
  <c r="E245" i="1" s="1"/>
  <c r="F246" i="1"/>
  <c r="F245" i="1" s="1"/>
  <c r="D246" i="1"/>
  <c r="D245" i="1" s="1"/>
  <c r="E264" i="1"/>
  <c r="F264" i="1"/>
  <c r="D264" i="1"/>
  <c r="E266" i="1"/>
  <c r="F266" i="1"/>
  <c r="D266" i="1"/>
  <c r="E268" i="1"/>
  <c r="F268" i="1"/>
  <c r="D268" i="1"/>
  <c r="E217" i="1"/>
  <c r="E216" i="1" s="1"/>
  <c r="F217" i="1"/>
  <c r="F216" i="1" s="1"/>
  <c r="D217" i="1"/>
  <c r="D216" i="1" s="1"/>
  <c r="F214" i="1"/>
  <c r="E212" i="1"/>
  <c r="F212" i="1"/>
  <c r="D212" i="1"/>
  <c r="E210" i="1"/>
  <c r="F210" i="1"/>
  <c r="D210" i="1"/>
  <c r="E208" i="1"/>
  <c r="F208" i="1"/>
  <c r="D208" i="1"/>
  <c r="E206" i="1"/>
  <c r="F206" i="1"/>
  <c r="D206" i="1"/>
  <c r="E194" i="1"/>
  <c r="F194" i="1"/>
  <c r="E196" i="1"/>
  <c r="F196" i="1"/>
  <c r="E198" i="1"/>
  <c r="F198" i="1"/>
  <c r="E201" i="1"/>
  <c r="E200" i="1" s="1"/>
  <c r="F201" i="1"/>
  <c r="F200" i="1" s="1"/>
  <c r="D201" i="1"/>
  <c r="D200" i="1" s="1"/>
  <c r="D198" i="1"/>
  <c r="D194" i="1"/>
  <c r="D196" i="1"/>
  <c r="D34" i="1" l="1"/>
  <c r="D33" i="1" s="1"/>
  <c r="E86" i="1"/>
  <c r="E58" i="1"/>
  <c r="F43" i="1"/>
  <c r="E66" i="1"/>
  <c r="D106" i="1"/>
  <c r="D105" i="1" s="1"/>
  <c r="D67" i="1"/>
  <c r="D66" i="1" s="1"/>
  <c r="E44" i="1"/>
  <c r="E43" i="1" s="1"/>
  <c r="F66" i="1"/>
  <c r="E120" i="1"/>
  <c r="F120" i="1"/>
  <c r="D193" i="1"/>
  <c r="E193" i="1"/>
  <c r="D204" i="1"/>
  <c r="F204" i="1"/>
  <c r="E204" i="1"/>
  <c r="D244" i="1"/>
  <c r="F270" i="1"/>
  <c r="F244" i="1"/>
  <c r="E270" i="1"/>
  <c r="E244" i="1"/>
  <c r="D270" i="1"/>
  <c r="F193" i="1"/>
  <c r="D185" i="1"/>
  <c r="E192" i="1" l="1"/>
  <c r="F192" i="1"/>
  <c r="D192" i="1"/>
  <c r="D191" i="1" s="1"/>
</calcChain>
</file>

<file path=xl/sharedStrings.xml><?xml version="1.0" encoding="utf-8"?>
<sst xmlns="http://schemas.openxmlformats.org/spreadsheetml/2006/main" count="877" uniqueCount="530">
  <si>
    <t>Гл. администратор</t>
  </si>
  <si>
    <t>КВД</t>
  </si>
  <si>
    <t>Наименование кода</t>
  </si>
  <si>
    <t>000</t>
  </si>
  <si>
    <t>10000000000000000</t>
  </si>
  <si>
    <t>НАЛОГОВЫЕ И НЕНАЛОГОВЫЕ ДОХОДЫ</t>
  </si>
  <si>
    <t>182</t>
  </si>
  <si>
    <t>10100000000000000</t>
  </si>
  <si>
    <t>НАЛОГИ НА ПРИБЫЛЬ, ДОХОДЫ</t>
  </si>
  <si>
    <t>10101000000000110</t>
  </si>
  <si>
    <t>Налог на прибыль организаций</t>
  </si>
  <si>
    <t>10101010000000110</t>
  </si>
  <si>
    <t>Налог на прибыль организаций, зачисляемый в бюджеты бюджетной системы Российской Федерации по соответствующим ставкам</t>
  </si>
  <si>
    <t>10101012020000110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</si>
  <si>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</si>
  <si>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10101120010000110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</si>
  <si>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</si>
  <si>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10101130010000110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</si>
  <si>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</si>
  <si>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</si>
  <si>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</si>
  <si>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</si>
  <si>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</si>
  <si>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</si>
  <si>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</si>
  <si>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</si>
  <si>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</si>
  <si>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</si>
  <si>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t>
  </si>
  <si>
    <t>10102130010000110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</si>
  <si>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t>
  </si>
  <si>
    <t>10102140010000110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</si>
  <si>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</si>
  <si>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</si>
  <si>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</si>
  <si>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</si>
  <si>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</si>
  <si>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</si>
  <si>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</si>
  <si>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</si>
  <si>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</si>
  <si>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</si>
  <si>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</si>
  <si>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</si>
  <si>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</si>
  <si>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</si>
  <si>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</si>
  <si>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</si>
  <si>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</si>
  <si>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</si>
  <si>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</si>
  <si>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</si>
  <si>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</si>
  <si>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</si>
  <si>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</si>
  <si>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</si>
  <si>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</si>
  <si>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</si>
  <si>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</si>
  <si>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</si>
  <si>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</si>
  <si>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</si>
  <si>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</si>
  <si>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</si>
  <si>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10503000010000110</t>
  </si>
  <si>
    <t>Единый сельскохозяйственный налог</t>
  </si>
  <si>
    <t>10503010010000110</t>
  </si>
  <si>
    <t>10504000020000110</t>
  </si>
  <si>
    <t>Налог, взимаемый в связи с применением патентной системы налогообложения</t>
  </si>
  <si>
    <t>10504010020000110</t>
  </si>
  <si>
    <t>Налог, взимаемый в связи с применением патентной системы налогообложения, зачисляемый в бюджеты городских округов</t>
  </si>
  <si>
    <t>10600000000000000</t>
  </si>
  <si>
    <t>НАЛОГИ НА ИМУЩЕСТВО</t>
  </si>
  <si>
    <t>10601000000000110</t>
  </si>
  <si>
    <t>Налог на имущество физических лиц</t>
  </si>
  <si>
    <t>10601020040000110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</si>
  <si>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</si>
  <si>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10606000000000110</t>
  </si>
  <si>
    <t>Земельный налог</t>
  </si>
  <si>
    <t>10606030000000110</t>
  </si>
  <si>
    <t>Земельный налог с организаций</t>
  </si>
  <si>
    <t>10606032040000110</t>
  </si>
  <si>
    <t>Земельный налог с организаций, обладающих земельным участком, расположенным в границах городских округов</t>
  </si>
  <si>
    <t>10606040000000110</t>
  </si>
  <si>
    <t>Земельный налог с физических лиц</t>
  </si>
  <si>
    <t>10606042040000110</t>
  </si>
  <si>
    <t>Земельный налог с физических лиц, обладающих земельным участком, расположенным в границах городских округов</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</si>
  <si>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</si>
  <si>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</si>
  <si>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</si>
  <si>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</si>
  <si>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</si>
  <si>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</si>
  <si>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</si>
  <si>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</si>
  <si>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</si>
  <si>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</si>
  <si>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907</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</si>
  <si>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</si>
  <si>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</si>
  <si>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</si>
  <si>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</si>
  <si>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</si>
  <si>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</si>
  <si>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</si>
  <si>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</si>
  <si>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</si>
  <si>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</si>
  <si>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</si>
  <si>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</si>
  <si>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013</t>
  </si>
  <si>
    <t>018</t>
  </si>
  <si>
    <t>11105070000000120</t>
  </si>
  <si>
    <t>Доходы от сдачи в аренду имущества, составляющего государственную (муниципальную) казну (за исключением земельных участков)</t>
  </si>
  <si>
    <t>11105074040000120</t>
  </si>
  <si>
    <t>Доходы от сдачи в аренду имущества, составляющего казну городских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</si>
  <si>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</si>
  <si>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</si>
  <si>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</si>
  <si>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</si>
  <si>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</si>
  <si>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</si>
  <si>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11107000000000120</t>
  </si>
  <si>
    <t>Платежи от государственных и муниципальных унитарных предприятий</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</si>
  <si>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</si>
  <si>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</si>
  <si>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</si>
  <si>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</si>
  <si>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11108000000000120</t>
  </si>
  <si>
    <t>Средства, получаемые от передачи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в залог, в доверительное управление</t>
  </si>
  <si>
    <t>11108040040000120</t>
  </si>
  <si>
    <t>Средства, получаемые от передачи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залог, в доверительное управление</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</si>
  <si>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</si>
  <si>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</si>
  <si>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</si>
  <si>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</si>
  <si>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</si>
  <si>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</si>
  <si>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</si>
  <si>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</si>
  <si>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</si>
  <si>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</si>
  <si>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048</t>
  </si>
  <si>
    <t>11200000000000000</t>
  </si>
  <si>
    <t>ПЛАТЕЖИ ПРИ ПОЛЬЗОВАНИИ ПРИРОДНЫМИ РЕСУРСАМИ</t>
  </si>
  <si>
    <t>11201000010000120</t>
  </si>
  <si>
    <t>Плата за негативное воздействие на окружающую среду</t>
  </si>
  <si>
    <t>11201010010000120</t>
  </si>
  <si>
    <t>Плата за выбросы загрязняющих веществ в атмосферный воздух стационарными объектами</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</si>
  <si>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</si>
  <si>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</si>
  <si>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11201030010000120</t>
  </si>
  <si>
    <t>Плата за сбросы загрязняющих веществ в водные объекты</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</si>
  <si>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</si>
  <si>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</si>
  <si>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11201040010000120</t>
  </si>
  <si>
    <t>Плата за размещение отходов производства и потребления</t>
  </si>
  <si>
    <t>11201041010000120</t>
  </si>
  <si>
    <t>Плата за размещение отходов производства</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</si>
  <si>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</si>
  <si>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</si>
  <si>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11201042010000120</t>
  </si>
  <si>
    <t>Плата за размещение твердых коммунальных отходов</t>
  </si>
  <si>
    <t>11201042016000120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</si>
  <si>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</si>
  <si>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</si>
  <si>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</si>
  <si>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</si>
  <si>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</si>
  <si>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11302060000000130</t>
  </si>
  <si>
    <t>Доходы, поступающие в порядке возмещения расходов, понесенных в связи с эксплуатацией имущества</t>
  </si>
  <si>
    <t>11302064040000130</t>
  </si>
  <si>
    <t>Доходы, поступающие в порядке возмещения расходов, понесенных в связи с эксплуатацией имущества городских округов</t>
  </si>
  <si>
    <t>11400000000000000</t>
  </si>
  <si>
    <t>ДОХОДЫ ОТ ПРОДАЖИ МАТЕРИАЛЬНЫХ И НЕМАТЕРИАЛЬНЫХ АКТИВОВ</t>
  </si>
  <si>
    <t>11401000000000410</t>
  </si>
  <si>
    <t>Доходы от продажи квартир</t>
  </si>
  <si>
    <t>11401040040000410</t>
  </si>
  <si>
    <t>Доходы от продажи квартир, находящихся в собственности городских округов</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</si>
  <si>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</si>
  <si>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</si>
  <si>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</si>
  <si>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</si>
  <si>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</si>
  <si>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</si>
  <si>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</si>
  <si>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</si>
  <si>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</si>
  <si>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</si>
  <si>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</si>
  <si>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</si>
  <si>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</si>
  <si>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</si>
  <si>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006</t>
  </si>
  <si>
    <t>439</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</si>
  <si>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</si>
  <si>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</si>
  <si>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</si>
  <si>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</si>
  <si>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</si>
  <si>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</si>
  <si>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</si>
  <si>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</si>
  <si>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11601080010000140</t>
  </si>
  <si>
    <t>11601083010000140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</si>
  <si>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</si>
  <si>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</si>
  <si>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</si>
  <si>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</si>
  <si>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11601150010000140</t>
  </si>
  <si>
    <t>11601153010000140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</si>
  <si>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</si>
  <si>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</si>
  <si>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</si>
  <si>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</si>
  <si>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</si>
  <si>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</si>
  <si>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</si>
  <si>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</si>
  <si>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</si>
  <si>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</si>
  <si>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</si>
  <si>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</si>
  <si>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11602000020000140</t>
  </si>
  <si>
    <t>Административные штрафы, установленные законами субъектов Российской Федерации об административных правонарушениях</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</si>
  <si>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</si>
  <si>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</si>
  <si>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</si>
  <si>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</si>
  <si>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</si>
  <si>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</si>
  <si>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</si>
  <si>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</si>
  <si>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11610000000000140</t>
  </si>
  <si>
    <t>Платежи в целях возмещения причиненного ущерба (убытков)</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</si>
  <si>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</si>
  <si>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</si>
  <si>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</si>
  <si>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</si>
  <si>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11611000010000140</t>
  </si>
  <si>
    <t>Платежи, уплачиваемые в целях возмещения вреда</t>
  </si>
  <si>
    <t>11611060010000140</t>
  </si>
  <si>
    <t>Платежи, уплачиваемые в целях возмещения вреда, причиняемого автомобильным дорогам</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</si>
  <si>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</si>
  <si>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</si>
  <si>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005</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</si>
  <si>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</si>
  <si>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</si>
  <si>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</si>
  <si>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</si>
  <si>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</si>
  <si>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</si>
  <si>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</si>
  <si>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</si>
  <si>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20215001040000150</t>
  </si>
  <si>
    <t>Дотации бюджетам городских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</si>
  <si>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</si>
  <si>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</si>
  <si>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20215002040000150</t>
  </si>
  <si>
    <t>Дотации бюджетам городских округов на поддержку мер по обеспечению сбалансированности бюджетов</t>
  </si>
  <si>
    <t>20215010000000150</t>
  </si>
  <si>
    <t>Дотации бюджетам, связанные с особым режимом безопасного функционирования закрытых административно-территориальных образований</t>
  </si>
  <si>
    <t>20215010040000150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</si>
  <si>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</si>
  <si>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20219999000000150</t>
  </si>
  <si>
    <t>Прочие дотации</t>
  </si>
  <si>
    <t>20219999040000150</t>
  </si>
  <si>
    <t>Прочие дотации бюджетам городских округов</t>
  </si>
  <si>
    <t>20219999042722150</t>
  </si>
  <si>
    <t>Дотации бюджетам муниципальных образований края на частичную компенсацию расходов на оплату труда работников муниципальных учреждений в рамках комплекса процессных мероприятий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</si>
  <si>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20219999042724150</t>
  </si>
  <si>
    <t>Дотации бюджетам муниципальных образований края на частичную компенсацию расходов на повышение размеров оплаты труда работникам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</si>
  <si>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20220000000000150</t>
  </si>
  <si>
    <t>Субсидии бюджетам бюджетной системы Российской Федерации (межбюджетные субсидии)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</si>
  <si>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</si>
  <si>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</si>
  <si>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</si>
  <si>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</si>
  <si>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20225519000000150</t>
  </si>
  <si>
    <t>Субсидии бюджетам на поддержку отрасли культуры</t>
  </si>
  <si>
    <t>20225519040000150</t>
  </si>
  <si>
    <t>Субсидии бюджетам городских округов на поддержку отрасли культуры</t>
  </si>
  <si>
    <t>20225555000000150</t>
  </si>
  <si>
    <t>Субсидии бюджетам на реализацию программ формирования современной городской среды</t>
  </si>
  <si>
    <t>20225555040000150</t>
  </si>
  <si>
    <t>Субсидии бюджетам городских округов на реализацию программ формирования современной городской среды</t>
  </si>
  <si>
    <t>20225750000000150</t>
  </si>
  <si>
    <t>Субсидии бюджетам на реализацию мероприятий по модернизации школьных систем образования</t>
  </si>
  <si>
    <t>20225750040000150</t>
  </si>
  <si>
    <t>Субсидии бюджетам городских округов на реализацию мероприятий по модернизации школьных систем образования</t>
  </si>
  <si>
    <t>20229999000000150</t>
  </si>
  <si>
    <t>Прочие субсидии</t>
  </si>
  <si>
    <t>20229999040000150</t>
  </si>
  <si>
    <t>Прочие субсидии бюджетам городских округов</t>
  </si>
  <si>
    <t>20229999041060150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</si>
  <si>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</si>
  <si>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20229999047397150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</si>
  <si>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</si>
  <si>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20229999047456150</t>
  </si>
  <si>
    <t>Субсидии бюджетам муниципальных образований на поддержку деятельности муниципальных молодежных центров в рамках комплекса процессных мероприятий «Вовлечение молодежи в социальную практику» государственной программы Красноярского края «Молодежь Красноярского края в XXI веке»</t>
  </si>
  <si>
    <t>20229999047488150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</si>
  <si>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ведомственного проекта «Сохранение культурного и исторического наследия» государственной программы Красноярского края «Развитие культуры и туризма»</t>
  </si>
  <si>
    <t>20229999047563150</t>
  </si>
  <si>
    <t>20229999047582150</t>
  </si>
  <si>
    <t>Субсидии бюджетам муниципальных образований на приведение зданий и сооружений организаций, реализующих образовательные программы дошкольного образования,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</si>
  <si>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20229999047583150</t>
  </si>
  <si>
    <t>Субсидии бюджетам муниципальных образований края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</si>
  <si>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20229999047607150</t>
  </si>
  <si>
    <t>Субсидии бюджетам муниципальных образований на реализацию муниципальных программ развития субъектов малого и среднего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</si>
  <si>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20229999047673150</t>
  </si>
  <si>
    <t>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</si>
  <si>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</si>
  <si>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</si>
  <si>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</si>
  <si>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</si>
  <si>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20230024040000150</t>
  </si>
  <si>
    <t>Субвенции бюджетам городских округов на выполнение передаваемых полномочий субъектов Российской Федерации</t>
  </si>
  <si>
    <t>20230024040289150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</si>
  <si>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комплекса процессных мероприятий «Повышение качества и доступности социальных услуг» государственной программы Красноярского края «Развитие системы социальной поддержки граждан»</t>
  </si>
  <si>
    <t>20230024047408150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</si>
  <si>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</si>
  <si>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20230024047409150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</si>
  <si>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</si>
  <si>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</si>
  <si>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</si>
  <si>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20230024047514150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</si>
  <si>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</si>
  <si>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20230024047518150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</si>
  <si>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комплекса процессных мероприятий «Обеспечение охраны окружающей среды, природных комплексов и объектов, сохранение биологического разнообразия» государственной программы Красноярского края «Охрана окружающей среды, воспроизводство природных ресурсов»</t>
  </si>
  <si>
    <t>20230024047519150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</si>
  <si>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комплекса процессных мероприятий «Создание условий для развития архивного дела» государственной программы Красноярского края «Развитие культуры и туризма»</t>
  </si>
  <si>
    <t>20230024047552150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</si>
  <si>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соответствии с Законом края от 20 декабря 2007 года № 4-1089) в рамках комплекса процессных мероприятий «Развитие семейных форм воспитания детей-сирот и детей, оставшихся без попечения родителей, оказание государственной поддержки детям-сиротам и детям, оставшимся без попечения родителей, а также лицам из их числа» государственной программы Красноярского края «Развитие образования»</t>
  </si>
  <si>
    <t>20230024047554150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</si>
  <si>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</si>
  <si>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20230024047564150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</si>
  <si>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</si>
  <si>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20230024047566150</t>
  </si>
  <si>
    <t>Субвенции бюджетам муниципальных образований 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(в соответствии с Законом края от 27 декабря 2005 года № 17-4377)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</si>
  <si>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20230024047570150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</si>
  <si>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комплекса процессных мероприятий «Обеспечение доступности платы граждан»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</si>
  <si>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20230024047587150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</si>
  <si>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</si>
  <si>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20230024047588150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</si>
  <si>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комплекса процессных мероприятий «Создание в системе дошкольного, общего и дополнительного образования равных возможностей для современного качественного образования, позитивной социализации детей» государственной программы Красноярского края «Развитие образования»</t>
  </si>
  <si>
    <t>20230024047604150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</si>
  <si>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образования Красноярского края в рамках непрограммных расходов отдельных органов исполнительной власти</t>
  </si>
  <si>
    <t>20230024047649150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</si>
  <si>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соответствии с Законом края от 19 апреля 2018 года № 5-1533) в рамках комплекса процессных мероприятий «Обеспечение отдыха и оздоровления детей» государственной программы Красноярского края «Развитие образования»</t>
  </si>
  <si>
    <t>20230024047846150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</si>
  <si>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</si>
  <si>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</si>
  <si>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</si>
  <si>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</si>
  <si>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</si>
  <si>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</si>
  <si>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20235082040000150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</si>
  <si>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</si>
  <si>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</si>
  <si>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</si>
  <si>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</si>
  <si>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</si>
  <si>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</si>
  <si>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</si>
  <si>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</si>
  <si>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</si>
  <si>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</si>
  <si>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</si>
  <si>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</si>
  <si>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</si>
  <si>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</si>
  <si>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</si>
  <si>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20700000000000000</t>
  </si>
  <si>
    <t>ПРОЧИЕ БЕЗВОЗМЕЗДНЫЕ ПОСТУПЛЕНИЯ</t>
  </si>
  <si>
    <t>20704000040000150</t>
  </si>
  <si>
    <t>Прочие безвозмездные поступления в бюджеты городских округов</t>
  </si>
  <si>
    <t>20704050040000150</t>
  </si>
  <si>
    <t>21900000000000000</t>
  </si>
  <si>
    <t>ВОЗВРАТ ОСТАТКОВ СУБСИДИЙ, СУБВЕНЦИЙ И ИНЫХ МЕЖБЮДЖЕТНЫХ ТРАНСФЕРТОВ, ИМЕЮЩИХ ЦЕЛЕВОЕ НАЗНАЧЕНИЕ, ПРОШЛЫХ ЛЕТ</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</si>
  <si>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</si>
  <si>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</si>
  <si>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21925304040000150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</si>
  <si>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</si>
  <si>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21960010040000150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</si>
  <si>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</si>
  <si>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ИТОГО:</t>
  </si>
  <si>
    <t>Приложение № 2</t>
  </si>
  <si>
    <t>к решению Совета депутатов</t>
  </si>
  <si>
    <t>ЗАТО г. Зеленогорск</t>
  </si>
  <si>
    <t>от  14.12.2023  № 7-25р</t>
  </si>
  <si>
    <t xml:space="preserve">Доходы местного бюджета на 2024 год и плановый период 2025 - 2026 годов </t>
  </si>
  <si>
    <t>11302990000000130</t>
  </si>
  <si>
    <t>Прочие доходы от компенсации затрат государства</t>
  </si>
  <si>
    <t>11302994040000130</t>
  </si>
  <si>
    <t>Прочие доходы от компенсации затрат бюджетов городских округов</t>
  </si>
  <si>
    <t>017</t>
  </si>
  <si>
    <t>019</t>
  </si>
  <si>
    <t>11700000000000000</t>
  </si>
  <si>
    <t>ПРОЧИЕ НЕНАЛОГОВЫЕ ДОХОДЫ</t>
  </si>
  <si>
    <t>11715000000000150</t>
  </si>
  <si>
    <t>Инициативные платежи</t>
  </si>
  <si>
    <t>11715020040000150</t>
  </si>
  <si>
    <t>Инициативные платежи, зачисляемые в бюджеты городских округов</t>
  </si>
  <si>
    <t>11715020040002150</t>
  </si>
  <si>
    <t>Инициативные платежи, зачисляемые в бюджеты городских округов (поступления от физических лиц)</t>
  </si>
  <si>
    <t>20225172000000150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</si>
  <si>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</si>
  <si>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20225497000000150</t>
  </si>
  <si>
    <t>Субсидии бюджетам на реализацию мероприятий по обеспечению жильем молодых семей</t>
  </si>
  <si>
    <t>20225497040000150</t>
  </si>
  <si>
    <t>Субсидии бюджетам городских округов на реализацию мероприятий по обеспечению жильем молодых семей</t>
  </si>
  <si>
    <t>20229999042650150</t>
  </si>
  <si>
    <t>Субсидии бюджетам муниципальных образований на выполнение требований федеральных стандартов спортивной подготовки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</si>
  <si>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20229999042654150</t>
  </si>
  <si>
    <t>Субсидии бюджетам муниципальных образований на развитие детско-юношеского спорта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</si>
  <si>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20229999047398150</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</si>
  <si>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регионального проекта «Безопасность дорожного движения» государственной программы Красноярского края «Развитие транспортной системы»</t>
  </si>
  <si>
    <t>20229999047413150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</si>
  <si>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ведомственного проекта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</si>
  <si>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20229999047436150</t>
  </si>
  <si>
    <t>Субсидии бюджетам муниципальных образований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ведомственного проекта «Развитие спорта высших достижений и системы подготовки спортивного резерва» государственной программы Красноярского края «Развитие физической культуры и спорта»</t>
  </si>
  <si>
    <t>20229999047437150</t>
  </si>
  <si>
    <t>Субсидии бюджетам муниципальных образований на модернизацию и укрепление материально-технической базы муниципальных физкультурно-спортивных организаций и муниципальных образовательных организаций, осуществляющих деятельность в области физической культуры и спорта,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</si>
  <si>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20229999047470150</t>
  </si>
  <si>
    <t>Субсидии бюджетам муниципальных образований на создание условий для предоставления горячего питания обучающимся общеобразовательных организаций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</si>
  <si>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20229999047497150</t>
  </si>
  <si>
    <t>Субсидии бюджетам муниципальных образований на мероприятия в области обеспечения капитального ремонта, реконструкции и строительства гидротехнических сооружений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</si>
  <si>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20229999047509150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</si>
  <si>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ведомственного проекта «Дороги Красноярья» государственной программы Красноярского края «Развитие транспортной системы»</t>
  </si>
  <si>
    <t>20229999047559150</t>
  </si>
  <si>
    <t>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</si>
  <si>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20229999047571150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</si>
  <si>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ведомственного проекта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</si>
  <si>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20229999047579150</t>
  </si>
  <si>
    <t>Субсидии бюджетам муниципальных образований на реализацию муниципальных программ (подпрограмм) поддержки социально ориентированных некоммерческих организаций в рамках комплекса процессных мероприятий «Обеспечение реализации общественных и гражданских инициатив и поддержка институтов гражданского общества» государственной программы Красноярского края «Содействие развитию гражданского общества»</t>
  </si>
  <si>
    <t>20229999047661150</t>
  </si>
  <si>
    <t>20229999047668150</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</si>
  <si>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развития социального предпринимательства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</si>
  <si>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20229999047674150</t>
  </si>
  <si>
    <t>Субсидии бюджетам муниципальных образований 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физкультурно-спортивного комплекса «Готов к труду и обороне» (ГТО)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</si>
  <si>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20229999047840150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</si>
  <si>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</si>
  <si>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20229999047844150</t>
  </si>
  <si>
    <t>Субсидии бюджетам муниципальных образований на реализацию мероприятий по благоустройству территорий в рамках регионального проекта «Формирование комфортной городской среды» государственной программы Красноярского края «Содействие органам местного самоуправления в формировании современной городской среды»</t>
  </si>
  <si>
    <t>20249999000000150</t>
  </si>
  <si>
    <t>Прочие межбюджетные трансферты, передаваемые бюджетам</t>
  </si>
  <si>
    <t>20249999040000150</t>
  </si>
  <si>
    <t>Прочие межбюджетные трансферты, передаваемые бюджетам городских округов</t>
  </si>
  <si>
    <t>20249999040853150</t>
  </si>
  <si>
    <t>Иные межбюджетные трансферты бюджетам муниципальных образований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по министерству образования Красноярского края в рамках непрограммных расходов отдельных органов исполнительной власти</t>
  </si>
  <si>
    <t>20249999041032150</t>
  </si>
  <si>
    <t>Иные межбюджетные трансферты из краевого бюджета бюджетам муниципальных образований Красноярского края на финансовое обеспечение расходов на увеличение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</si>
  <si>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20249999047418150</t>
  </si>
  <si>
    <t>Иные межбюджетные трансферты бюджетам муниципальных образований на поддержку физкультурно-спортивных клубов по месту жительства в рамках ведомственного проекта «Развитие физической культуры и массового спорта» государственной программы Красноярского края «Развитие физической культуры и спорта»</t>
  </si>
  <si>
    <t>20249999047555150</t>
  </si>
  <si>
    <t>Иные межбюджетные трансферты бюджетам муниципальных образований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комплекса процессных мероприятий «Профилактика заболеваний и формирование здорового образа жизни. Обеспечение первичной медико-санитарной помощи, паллиативной помощи» государственной программы Красноярского края «Развитие здравоохранения»</t>
  </si>
  <si>
    <t>20249999047641150</t>
  </si>
  <si>
    <t>Иные межбюджетные трансферты бюджетам муниципальных образований на осуществление расходов, направленных на реализацию мероприятий по поддержке местных инициатив, в рамках ведомственного проекта «Вовлечение населения в решение вопросов местного значения» государственной программы Красноярского края «Содействие развитию местного самоуправления»</t>
  </si>
  <si>
    <t>20249999047745150</t>
  </si>
  <si>
    <t>Иные межбюджетные трансферты бюджетам муниципальных образований за содействие развитию налогового потенциала в рамках ведомственного проекта «Стимулирование органов местного самоуправления муниципальных образований к повышению эффективности деятельности» государственной программы Красноярского края «Содействие развитию местного самоуправления»</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</si>
  <si>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</si>
  <si>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</si>
  <si>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</si>
  <si>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</si>
  <si>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</si>
  <si>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</si>
  <si>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21804000040000150</t>
  </si>
  <si>
    <t>Доходы бюджетов городских округов от возврата организациями остатков субсидий прошлых лет</t>
  </si>
  <si>
    <t>21804010040000150</t>
  </si>
  <si>
    <t>Доходы бюджетов городских округов от возврата бюджетными учреждениями остатков субсидий прошлых лет</t>
  </si>
  <si>
    <t>Сумма на 2024 год, рублей</t>
  </si>
  <si>
    <t>Сумма на 2025 год, рублей</t>
  </si>
  <si>
    <t>Сумма на 2026 год, рублей</t>
  </si>
  <si>
    <t>Субсидии бюджетам муниципальных образований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 в рамках ведомственного проекта «Развитие субъектов малого и среднего предпринимательства» государственной программы Красноярского края «Развитие малого и среднего предпринимательства и инновационной деятельности»</t>
  </si>
  <si>
    <t>от _________  № _____</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</si>
  <si>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</si>
  <si>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20245050040000150</t>
  </si>
  <si>
    <t>20249999045299150</t>
  </si>
  <si>
    <t>Иные межбюджетные трансферты бюджетам муниципальных образований на обустройство и восстановление воинских захоронений в рамках ведомственного проекта «Благоустройство территорий муниципальных образований» государственной программы Красноярского края «Содействие развитию местного самоуправления»</t>
  </si>
  <si>
    <t>20249999047463150</t>
  </si>
  <si>
    <t>Иные межбюджетные трансферты бюджетам муниципальных образований на обустройство мест (площадок) накопления отходов потребления и (или) приобретение контейнерного оборудования в рамках ведомственного проекта «Повышение уровня экологической безопасности, сохранение природных систем, биологического разнообразия, развитие экологического просвещения» государственной программы Красноярского края «Охрана окружающей среды, воспроизводство природных ресурсов»</t>
  </si>
  <si>
    <t>11705040040000180</t>
  </si>
  <si>
    <t>11705000000000180</t>
  </si>
  <si>
    <t>Прочие неналоговые доходы бюджетов городских округов</t>
  </si>
  <si>
    <t>Прочие неналоговые доходы</t>
  </si>
  <si>
    <t>20404099040000150</t>
  </si>
  <si>
    <t>Прочие безвозмездные поступления от негосударственных организаций в бюджеты городских округов</t>
  </si>
  <si>
    <t>20404000040000150</t>
  </si>
  <si>
    <t>Безвозмездные поступления от негосударственных организаций в бюджеты городских округов</t>
  </si>
  <si>
    <t>БЕЗВОЗМЕЗДНЫЕ ПОСТУПЛЕНИЯ ОТ НЕГОСУДАРСТВЕННЫХ ОРГАНИЗАЦИЙ</t>
  </si>
  <si>
    <t>20400000000000000</t>
  </si>
  <si>
    <t>10101014020000110</t>
  </si>
  <si>
    <t>10101016020000110</t>
  </si>
  <si>
    <t>10102040010000110</t>
  </si>
  <si>
    <t>10502010020000110</t>
  </si>
  <si>
    <t>10502000020000110</t>
  </si>
  <si>
    <t>Единый налог на вмененный доход для отдельных видов деятельности</t>
  </si>
  <si>
    <t>014</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</si>
  <si>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</si>
  <si>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</si>
  <si>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</si>
  <si>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11204000000000120</t>
  </si>
  <si>
    <t>Плата за использование лесов</t>
  </si>
  <si>
    <t>11204040040000120</t>
  </si>
  <si>
    <t>Плата за использование лесов, расположенных на землях иных категорий, находящихся в собственности городских округов</t>
  </si>
  <si>
    <t>11204041040000120</t>
  </si>
  <si>
    <t>Плата за использование лесов, расположенных на землях иных категорий, находящихся в собственности городских округов, в части платы по договору купли-продажи лесных насаждений</t>
  </si>
  <si>
    <t>075</t>
  </si>
  <si>
    <t>120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</si>
  <si>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</si>
  <si>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</si>
  <si>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</si>
  <si>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</si>
  <si>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</si>
  <si>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</si>
  <si>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11610100040000140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</si>
  <si>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</si>
  <si>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</si>
  <si>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</si>
  <si>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</si>
  <si>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</si>
  <si>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t>
  </si>
  <si>
    <t>11610123010041140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</si>
  <si>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</si>
  <si>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21 года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комплекса процессных мероприятий «Выполнение государственных обязательств по улучшению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</si>
  <si>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ведомственного проекта «Модернизация инфраструктуры региональной системы образования и оздоровления детей» государственной программы Красноярского края «Развитие образования»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</si>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</sst>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0" x14ac:knownFonts="1">
    <font>
      <sz val="10"/>
      <name val="Arial"/>
    </font>
    <font>
      <sz val="11"/>
      <name val="Arial"/>
      <family val="2"/>
      <charset val="204"/>
    </font>
    <font>
      <b/>
      <sz val="11"/>
      <name val="Arial Cyr"/>
    </font>
    <font>
      <sz val="11"/>
      <name val="Arial Cyr"/>
    </font>
    <font>
      <sz val="12"/>
      <name val="Times New Roman"/>
      <family val="1"/>
      <charset val="204"/>
    </font>
    <font>
      <sz val="12"/>
      <name val="Arial"/>
      <family val="2"/>
      <charset val="204"/>
    </font>
    <font>
      <b/>
      <sz val="13"/>
      <name val="Times New Roman"/>
      <family val="1"/>
      <charset val="204"/>
    </font>
    <font>
      <sz val="13"/>
      <name val="Arial"/>
      <family val="2"/>
      <charset val="204"/>
    </font>
    <font>
      <sz val="13"/>
      <name val="MS Sans Serif"/>
    </font>
    <font>
      <sz val="13"/>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Border="1" applyAlignment="1" applyProtection="1">
      <alignment vertical="center"/>
    </xf>
    <xf numFmtId="49" fontId="3" fillId="0" borderId="0" xfId="0" applyNumberFormat="1" applyFont="1" applyBorder="1" applyAlignment="1" applyProtection="1">
      <alignment horizontal="right"/>
    </xf>
    <xf numFmtId="0" fontId="5" fillId="0" borderId="0" xfId="0" applyFont="1"/>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0" xfId="0" applyFont="1" applyAlignment="1">
      <alignment vertical="center"/>
    </xf>
    <xf numFmtId="0" fontId="7" fillId="0" borderId="0" xfId="0" applyFont="1"/>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 fontId="6"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164" fontId="9" fillId="0" borderId="1" xfId="0" applyNumberFormat="1" applyFont="1" applyBorder="1" applyAlignment="1" applyProtection="1">
      <alignment horizontal="left" vertical="center" wrapText="1"/>
    </xf>
    <xf numFmtId="4" fontId="9"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left" vertical="center" wrapText="1"/>
    </xf>
    <xf numFmtId="164" fontId="6"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center" vertical="top" wrapText="1"/>
    </xf>
    <xf numFmtId="164" fontId="9" fillId="0" borderId="1" xfId="0" applyNumberFormat="1" applyFont="1" applyBorder="1" applyAlignment="1" applyProtection="1">
      <alignment horizontal="left" vertical="top" wrapText="1"/>
    </xf>
    <xf numFmtId="4" fontId="9" fillId="0" borderId="1" xfId="0" applyNumberFormat="1" applyFont="1" applyBorder="1" applyAlignment="1" applyProtection="1">
      <alignment horizontal="right" vertical="top" wrapText="1"/>
    </xf>
    <xf numFmtId="49" fontId="6" fillId="0" borderId="1" xfId="0" applyNumberFormat="1" applyFont="1" applyBorder="1" applyAlignment="1" applyProtection="1">
      <alignment horizontal="center" vertical="top" wrapText="1"/>
    </xf>
    <xf numFmtId="49" fontId="6" fillId="0" borderId="1" xfId="0" applyNumberFormat="1" applyFont="1" applyBorder="1" applyAlignment="1" applyProtection="1">
      <alignment horizontal="left" vertical="top" wrapText="1"/>
    </xf>
    <xf numFmtId="4" fontId="6" fillId="0" borderId="1" xfId="0" applyNumberFormat="1" applyFont="1" applyBorder="1" applyAlignment="1" applyProtection="1">
      <alignment horizontal="right" vertical="top" wrapText="1"/>
    </xf>
    <xf numFmtId="49" fontId="9" fillId="0" borderId="1" xfId="0" applyNumberFormat="1" applyFont="1" applyBorder="1" applyAlignment="1" applyProtection="1">
      <alignment horizontal="left" vertical="top" wrapText="1"/>
    </xf>
    <xf numFmtId="164" fontId="6" fillId="0" borderId="1" xfId="0" applyNumberFormat="1" applyFont="1" applyBorder="1" applyAlignment="1" applyProtection="1">
      <alignment horizontal="left" vertical="top"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164" fontId="9" fillId="0" borderId="2" xfId="0" applyNumberFormat="1" applyFont="1" applyBorder="1" applyAlignment="1" applyProtection="1">
      <alignment horizontal="left" vertical="center" wrapText="1"/>
    </xf>
    <xf numFmtId="4" fontId="6" fillId="2" borderId="1" xfId="0" applyNumberFormat="1" applyFont="1" applyFill="1" applyBorder="1" applyAlignment="1" applyProtection="1">
      <alignment horizontal="right" vertical="center" wrapText="1"/>
    </xf>
    <xf numFmtId="4" fontId="6" fillId="0" borderId="1" xfId="0" applyNumberFormat="1" applyFont="1" applyFill="1" applyBorder="1" applyAlignment="1" applyProtection="1">
      <alignment horizontal="right" vertical="center" wrapText="1"/>
    </xf>
    <xf numFmtId="4" fontId="9" fillId="0" borderId="1" xfId="0" applyNumberFormat="1" applyFont="1" applyFill="1" applyBorder="1" applyAlignment="1" applyProtection="1">
      <alignment horizontal="right" vertical="center" wrapText="1"/>
    </xf>
    <xf numFmtId="49" fontId="6" fillId="0" borderId="1" xfId="0" applyNumberFormat="1" applyFont="1" applyBorder="1" applyAlignment="1" applyProtection="1">
      <alignment horizontal="left" vertical="center" wrapText="1"/>
    </xf>
    <xf numFmtId="0" fontId="6" fillId="0" borderId="1" xfId="0" applyFont="1" applyBorder="1" applyAlignment="1" applyProtection="1">
      <alignment horizontal="center" vertical="center" wrapText="1"/>
    </xf>
    <xf numFmtId="49" fontId="6" fillId="0" borderId="1" xfId="0" applyNumberFormat="1" applyFont="1" applyBorder="1" applyAlignment="1" applyProtection="1">
      <alignment horizontal="left" vertical="center" wrapText="1"/>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right" vertical="center" wrapText="1"/>
    </xf>
    <xf numFmtId="0" fontId="4" fillId="0" borderId="0" xfId="0" applyFont="1" applyAlignment="1">
      <alignment horizontal="right"/>
    </xf>
    <xf numFmtId="0" fontId="8" fillId="0" borderId="0" xfId="0" applyFont="1" applyBorder="1" applyAlignment="1" applyProtection="1">
      <alignment horizontal="right"/>
    </xf>
    <xf numFmtId="0" fontId="4" fillId="0" borderId="0" xfId="0" applyFont="1" applyBorder="1" applyAlignment="1" applyProtection="1">
      <alignment horizontal="right"/>
    </xf>
    <xf numFmtId="0" fontId="4" fillId="0" borderId="0" xfId="0" applyFont="1" applyBorder="1" applyAlignment="1" applyProtection="1">
      <alignment horizontal="right" vertical="center"/>
    </xf>
    <xf numFmtId="0" fontId="6" fillId="0" borderId="0" xfId="0" applyFont="1" applyBorder="1" applyAlignment="1" applyProtection="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1"/>
  <sheetViews>
    <sheetView showGridLines="0" tabSelected="1" view="pageBreakPreview" topLeftCell="A141" zoomScaleNormal="100" zoomScaleSheetLayoutView="100" workbookViewId="0">
      <selection activeCell="C145" sqref="C145"/>
    </sheetView>
  </sheetViews>
  <sheetFormatPr defaultColWidth="9.140625" defaultRowHeight="12.75" customHeight="1" x14ac:dyDescent="0.2"/>
  <cols>
    <col min="1" max="1" width="12.28515625" style="1" customWidth="1"/>
    <col min="2" max="2" width="24.5703125" style="1" customWidth="1"/>
    <col min="3" max="3" width="91.28515625" style="1" customWidth="1"/>
    <col min="4" max="4" width="20.28515625" style="1" customWidth="1"/>
    <col min="5" max="5" width="20.7109375" style="1" customWidth="1"/>
    <col min="6" max="6" width="20.5703125" style="1" customWidth="1"/>
    <col min="7" max="16384" width="9.140625" style="1"/>
  </cols>
  <sheetData>
    <row r="1" spans="1:6" s="4" customFormat="1" ht="12.75" customHeight="1" x14ac:dyDescent="0.25">
      <c r="A1" s="42" t="s">
        <v>386</v>
      </c>
      <c r="B1" s="42"/>
      <c r="C1" s="42"/>
      <c r="D1" s="42"/>
      <c r="E1" s="42"/>
      <c r="F1" s="42"/>
    </row>
    <row r="2" spans="1:6" s="4" customFormat="1" ht="12.75" customHeight="1" x14ac:dyDescent="0.25">
      <c r="A2" s="40" t="s">
        <v>387</v>
      </c>
      <c r="B2" s="40"/>
      <c r="C2" s="40"/>
      <c r="D2" s="40"/>
      <c r="E2" s="40"/>
      <c r="F2" s="40"/>
    </row>
    <row r="3" spans="1:6" s="4" customFormat="1" ht="15.75" customHeight="1" x14ac:dyDescent="0.25">
      <c r="A3" s="40" t="s">
        <v>388</v>
      </c>
      <c r="B3" s="40"/>
      <c r="C3" s="40"/>
      <c r="D3" s="40"/>
      <c r="E3" s="40"/>
      <c r="F3" s="40"/>
    </row>
    <row r="4" spans="1:6" s="4" customFormat="1" ht="13.5" customHeight="1" x14ac:dyDescent="0.25">
      <c r="A4" s="42" t="s">
        <v>474</v>
      </c>
      <c r="B4" s="42"/>
      <c r="C4" s="42"/>
      <c r="D4" s="42"/>
      <c r="E4" s="42"/>
      <c r="F4" s="42"/>
    </row>
    <row r="5" spans="1:6" s="4" customFormat="1" ht="13.5" customHeight="1" x14ac:dyDescent="0.2">
      <c r="A5" s="5"/>
      <c r="B5" s="5"/>
      <c r="C5" s="6"/>
      <c r="D5" s="7"/>
      <c r="E5" s="7"/>
      <c r="F5" s="7"/>
    </row>
    <row r="6" spans="1:6" s="4" customFormat="1" ht="13.5" customHeight="1" x14ac:dyDescent="0.2">
      <c r="A6" s="43" t="s">
        <v>386</v>
      </c>
      <c r="B6" s="43"/>
      <c r="C6" s="43"/>
      <c r="D6" s="43"/>
      <c r="E6" s="43"/>
      <c r="F6" s="43"/>
    </row>
    <row r="7" spans="1:6" s="4" customFormat="1" ht="13.5" customHeight="1" x14ac:dyDescent="0.2">
      <c r="A7" s="43" t="s">
        <v>387</v>
      </c>
      <c r="B7" s="43"/>
      <c r="C7" s="43"/>
      <c r="D7" s="43"/>
      <c r="E7" s="43"/>
      <c r="F7" s="43"/>
    </row>
    <row r="8" spans="1:6" s="4" customFormat="1" ht="13.5" customHeight="1" x14ac:dyDescent="0.2">
      <c r="A8" s="43" t="s">
        <v>388</v>
      </c>
      <c r="B8" s="43"/>
      <c r="C8" s="43"/>
      <c r="D8" s="43"/>
      <c r="E8" s="43"/>
      <c r="F8" s="43"/>
    </row>
    <row r="9" spans="1:6" s="4" customFormat="1" ht="13.5" customHeight="1" x14ac:dyDescent="0.2">
      <c r="A9" s="43" t="s">
        <v>389</v>
      </c>
      <c r="B9" s="43"/>
      <c r="C9" s="43"/>
      <c r="D9" s="43"/>
      <c r="E9" s="43"/>
      <c r="F9" s="43"/>
    </row>
    <row r="10" spans="1:6" ht="13.5" customHeight="1" x14ac:dyDescent="0.2">
      <c r="B10" s="2"/>
      <c r="C10" s="2"/>
      <c r="D10" s="2"/>
      <c r="E10" s="2"/>
      <c r="F10" s="3"/>
    </row>
    <row r="11" spans="1:6" ht="13.5" customHeight="1" x14ac:dyDescent="0.2">
      <c r="B11" s="2"/>
      <c r="C11" s="2"/>
      <c r="D11" s="2"/>
      <c r="E11" s="2"/>
      <c r="F11" s="3"/>
    </row>
    <row r="12" spans="1:6" s="8" customFormat="1" ht="13.5" customHeight="1" x14ac:dyDescent="0.25">
      <c r="A12" s="44" t="s">
        <v>390</v>
      </c>
      <c r="B12" s="44"/>
      <c r="C12" s="44"/>
      <c r="D12" s="44"/>
      <c r="E12" s="44"/>
      <c r="F12" s="44"/>
    </row>
    <row r="13" spans="1:6" s="8" customFormat="1" ht="13.5" customHeight="1" x14ac:dyDescent="0.25">
      <c r="A13" s="41"/>
      <c r="B13" s="41"/>
      <c r="C13" s="41"/>
      <c r="D13" s="41"/>
      <c r="E13" s="41"/>
      <c r="F13" s="41"/>
    </row>
    <row r="14" spans="1:6" s="8" customFormat="1" ht="30" customHeight="1" x14ac:dyDescent="0.25">
      <c r="A14" s="36" t="s">
        <v>0</v>
      </c>
      <c r="B14" s="36" t="s">
        <v>1</v>
      </c>
      <c r="C14" s="36" t="s">
        <v>2</v>
      </c>
      <c r="D14" s="36" t="s">
        <v>470</v>
      </c>
      <c r="E14" s="36" t="s">
        <v>471</v>
      </c>
      <c r="F14" s="36" t="s">
        <v>472</v>
      </c>
    </row>
    <row r="15" spans="1:6" s="8" customFormat="1" ht="33" customHeight="1" x14ac:dyDescent="0.25">
      <c r="A15" s="38"/>
      <c r="B15" s="38"/>
      <c r="C15" s="37"/>
      <c r="D15" s="39"/>
      <c r="E15" s="39"/>
      <c r="F15" s="39"/>
    </row>
    <row r="16" spans="1:6" s="8" customFormat="1" ht="16.5" x14ac:dyDescent="0.25">
      <c r="A16" s="9" t="s">
        <v>3</v>
      </c>
      <c r="B16" s="9" t="s">
        <v>4</v>
      </c>
      <c r="C16" s="10" t="s">
        <v>5</v>
      </c>
      <c r="D16" s="11">
        <f>D17+D33+D43+D55+D66+D63+D91+D105+D120+D126+D185</f>
        <v>971026942.24999988</v>
      </c>
      <c r="E16" s="30">
        <f t="shared" ref="E16:F16" si="0">E17+E33+E43+E55+E66+E63+E91+E105+E120+E126+E185</f>
        <v>960354800</v>
      </c>
      <c r="F16" s="30">
        <f t="shared" si="0"/>
        <v>1003216300</v>
      </c>
    </row>
    <row r="17" spans="1:6" s="8" customFormat="1" ht="16.5" x14ac:dyDescent="0.25">
      <c r="A17" s="9" t="s">
        <v>6</v>
      </c>
      <c r="B17" s="9" t="s">
        <v>7</v>
      </c>
      <c r="C17" s="10" t="s">
        <v>8</v>
      </c>
      <c r="D17" s="11">
        <f>D18+D25</f>
        <v>696880580.39999998</v>
      </c>
      <c r="E17" s="30">
        <f t="shared" ref="E17:F17" si="1">E18+E25</f>
        <v>685472100</v>
      </c>
      <c r="F17" s="30">
        <f t="shared" si="1"/>
        <v>723531600</v>
      </c>
    </row>
    <row r="18" spans="1:6" s="8" customFormat="1" ht="16.5" x14ac:dyDescent="0.25">
      <c r="A18" s="9" t="s">
        <v>6</v>
      </c>
      <c r="B18" s="9" t="s">
        <v>9</v>
      </c>
      <c r="C18" s="10" t="s">
        <v>10</v>
      </c>
      <c r="D18" s="11">
        <f>D19+D23+D24</f>
        <v>186421180.40000001</v>
      </c>
      <c r="E18" s="11">
        <v>189073600</v>
      </c>
      <c r="F18" s="11">
        <v>198197300</v>
      </c>
    </row>
    <row r="19" spans="1:6" s="8" customFormat="1" ht="33" x14ac:dyDescent="0.25">
      <c r="A19" s="9" t="s">
        <v>6</v>
      </c>
      <c r="B19" s="9" t="s">
        <v>11</v>
      </c>
      <c r="C19" s="10" t="s">
        <v>12</v>
      </c>
      <c r="D19" s="11">
        <f>D20+D21+D22</f>
        <v>9255480.4000000004</v>
      </c>
      <c r="E19" s="11">
        <v>18188700</v>
      </c>
      <c r="F19" s="11">
        <v>18916300</v>
      </c>
    </row>
    <row r="20" spans="1:6" s="8" customFormat="1" ht="132" x14ac:dyDescent="0.25">
      <c r="A20" s="12" t="s">
        <v>6</v>
      </c>
      <c r="B20" s="12" t="s">
        <v>13</v>
      </c>
      <c r="C20" s="13" t="s">
        <v>14</v>
      </c>
      <c r="D20" s="14">
        <v>10854000</v>
      </c>
      <c r="E20" s="14">
        <v>18188700</v>
      </c>
      <c r="F20" s="14">
        <v>18916300</v>
      </c>
    </row>
    <row r="21" spans="1:6" s="8" customFormat="1" ht="82.5" x14ac:dyDescent="0.25">
      <c r="A21" s="12" t="s">
        <v>6</v>
      </c>
      <c r="B21" s="12" t="s">
        <v>491</v>
      </c>
      <c r="C21" s="13" t="s">
        <v>498</v>
      </c>
      <c r="D21" s="14">
        <v>-1589901.4</v>
      </c>
      <c r="E21" s="14"/>
      <c r="F21" s="14"/>
    </row>
    <row r="22" spans="1:6" s="8" customFormat="1" ht="33" x14ac:dyDescent="0.25">
      <c r="A22" s="12" t="s">
        <v>6</v>
      </c>
      <c r="B22" s="12" t="s">
        <v>492</v>
      </c>
      <c r="C22" s="13" t="s">
        <v>499</v>
      </c>
      <c r="D22" s="14">
        <v>-8618.2000000000007</v>
      </c>
      <c r="E22" s="14"/>
      <c r="F22" s="14"/>
    </row>
    <row r="23" spans="1:6" s="8" customFormat="1" ht="115.5" x14ac:dyDescent="0.25">
      <c r="A23" s="12" t="s">
        <v>6</v>
      </c>
      <c r="B23" s="12" t="s">
        <v>15</v>
      </c>
      <c r="C23" s="13" t="s">
        <v>16</v>
      </c>
      <c r="D23" s="14">
        <v>75212500</v>
      </c>
      <c r="E23" s="14">
        <v>59591500</v>
      </c>
      <c r="F23" s="14"/>
    </row>
    <row r="24" spans="1:6" s="8" customFormat="1" ht="115.5" x14ac:dyDescent="0.25">
      <c r="A24" s="12" t="s">
        <v>6</v>
      </c>
      <c r="B24" s="12" t="s">
        <v>17</v>
      </c>
      <c r="C24" s="13" t="s">
        <v>18</v>
      </c>
      <c r="D24" s="14">
        <v>101953200</v>
      </c>
      <c r="E24" s="14">
        <v>111293400</v>
      </c>
      <c r="F24" s="14">
        <v>179281000</v>
      </c>
    </row>
    <row r="25" spans="1:6" s="8" customFormat="1" ht="16.5" x14ac:dyDescent="0.25">
      <c r="A25" s="9" t="s">
        <v>6</v>
      </c>
      <c r="B25" s="9" t="s">
        <v>19</v>
      </c>
      <c r="C25" s="10" t="s">
        <v>20</v>
      </c>
      <c r="D25" s="11">
        <f>SUM(D26:D32)</f>
        <v>510459400</v>
      </c>
      <c r="E25" s="27">
        <f t="shared" ref="E25:F25" si="2">SUM(E26:E32)</f>
        <v>496398500</v>
      </c>
      <c r="F25" s="27">
        <f t="shared" si="2"/>
        <v>525334300</v>
      </c>
    </row>
    <row r="26" spans="1:6" s="8" customFormat="1" ht="82.5" x14ac:dyDescent="0.25">
      <c r="A26" s="12" t="s">
        <v>6</v>
      </c>
      <c r="B26" s="12" t="s">
        <v>21</v>
      </c>
      <c r="C26" s="13" t="s">
        <v>22</v>
      </c>
      <c r="D26" s="14">
        <v>491037000</v>
      </c>
      <c r="E26" s="14">
        <v>474059900</v>
      </c>
      <c r="F26" s="14">
        <v>502029500</v>
      </c>
    </row>
    <row r="27" spans="1:6" s="8" customFormat="1" ht="82.5" x14ac:dyDescent="0.25">
      <c r="A27" s="12" t="s">
        <v>6</v>
      </c>
      <c r="B27" s="12" t="s">
        <v>23</v>
      </c>
      <c r="C27" s="13" t="s">
        <v>24</v>
      </c>
      <c r="D27" s="14">
        <v>814300</v>
      </c>
      <c r="E27" s="14">
        <v>1373100</v>
      </c>
      <c r="F27" s="14">
        <v>1428000</v>
      </c>
    </row>
    <row r="28" spans="1:6" s="8" customFormat="1" ht="33" x14ac:dyDescent="0.25">
      <c r="A28" s="12" t="s">
        <v>6</v>
      </c>
      <c r="B28" s="12" t="s">
        <v>25</v>
      </c>
      <c r="C28" s="15" t="s">
        <v>26</v>
      </c>
      <c r="D28" s="14">
        <v>5451500</v>
      </c>
      <c r="E28" s="14">
        <v>3893800</v>
      </c>
      <c r="F28" s="14">
        <v>4049600</v>
      </c>
    </row>
    <row r="29" spans="1:6" s="8" customFormat="1" ht="66" x14ac:dyDescent="0.25">
      <c r="A29" s="12" t="s">
        <v>6</v>
      </c>
      <c r="B29" s="12" t="s">
        <v>493</v>
      </c>
      <c r="C29" s="15" t="s">
        <v>500</v>
      </c>
      <c r="D29" s="14">
        <v>1300</v>
      </c>
      <c r="E29" s="14"/>
      <c r="F29" s="14"/>
    </row>
    <row r="30" spans="1:6" s="8" customFormat="1" ht="99" x14ac:dyDescent="0.25">
      <c r="A30" s="12" t="s">
        <v>6</v>
      </c>
      <c r="B30" s="12" t="s">
        <v>27</v>
      </c>
      <c r="C30" s="13" t="s">
        <v>28</v>
      </c>
      <c r="D30" s="14">
        <v>2544700</v>
      </c>
      <c r="E30" s="14">
        <v>3822300</v>
      </c>
      <c r="F30" s="14">
        <v>4047900</v>
      </c>
    </row>
    <row r="31" spans="1:6" s="8" customFormat="1" ht="49.5" x14ac:dyDescent="0.25">
      <c r="A31" s="12" t="s">
        <v>6</v>
      </c>
      <c r="B31" s="12" t="s">
        <v>29</v>
      </c>
      <c r="C31" s="15" t="s">
        <v>30</v>
      </c>
      <c r="D31" s="14">
        <v>3141600</v>
      </c>
      <c r="E31" s="14">
        <v>2549600</v>
      </c>
      <c r="F31" s="14">
        <v>2651600</v>
      </c>
    </row>
    <row r="32" spans="1:6" s="8" customFormat="1" ht="49.5" x14ac:dyDescent="0.25">
      <c r="A32" s="12" t="s">
        <v>6</v>
      </c>
      <c r="B32" s="12" t="s">
        <v>31</v>
      </c>
      <c r="C32" s="15" t="s">
        <v>32</v>
      </c>
      <c r="D32" s="14">
        <v>7469000</v>
      </c>
      <c r="E32" s="14">
        <v>10699800</v>
      </c>
      <c r="F32" s="14">
        <v>11127700</v>
      </c>
    </row>
    <row r="33" spans="1:6" s="8" customFormat="1" ht="33" x14ac:dyDescent="0.25">
      <c r="A33" s="9" t="s">
        <v>6</v>
      </c>
      <c r="B33" s="9" t="s">
        <v>33</v>
      </c>
      <c r="C33" s="10" t="s">
        <v>34</v>
      </c>
      <c r="D33" s="11">
        <f>D34</f>
        <v>69580500</v>
      </c>
      <c r="E33" s="27">
        <f t="shared" ref="E33:F33" si="3">E34</f>
        <v>62365800</v>
      </c>
      <c r="F33" s="27">
        <f t="shared" si="3"/>
        <v>62996700</v>
      </c>
    </row>
    <row r="34" spans="1:6" s="8" customFormat="1" ht="33" x14ac:dyDescent="0.25">
      <c r="A34" s="9" t="s">
        <v>6</v>
      </c>
      <c r="B34" s="9" t="s">
        <v>35</v>
      </c>
      <c r="C34" s="10" t="s">
        <v>36</v>
      </c>
      <c r="D34" s="11">
        <f>D35+D37+D39+D41</f>
        <v>69580500</v>
      </c>
      <c r="E34" s="27">
        <f t="shared" ref="E34:F34" si="4">E35+E37+E39+E41</f>
        <v>62365800</v>
      </c>
      <c r="F34" s="27">
        <f t="shared" si="4"/>
        <v>62996700</v>
      </c>
    </row>
    <row r="35" spans="1:6" s="8" customFormat="1" ht="66" x14ac:dyDescent="0.25">
      <c r="A35" s="9" t="s">
        <v>6</v>
      </c>
      <c r="B35" s="9" t="s">
        <v>37</v>
      </c>
      <c r="C35" s="10" t="s">
        <v>38</v>
      </c>
      <c r="D35" s="11">
        <f>D36</f>
        <v>36100000</v>
      </c>
      <c r="E35" s="11">
        <v>28978900</v>
      </c>
      <c r="F35" s="11">
        <v>28803700</v>
      </c>
    </row>
    <row r="36" spans="1:6" s="8" customFormat="1" ht="82.5" x14ac:dyDescent="0.25">
      <c r="A36" s="12" t="s">
        <v>6</v>
      </c>
      <c r="B36" s="12" t="s">
        <v>39</v>
      </c>
      <c r="C36" s="13" t="s">
        <v>40</v>
      </c>
      <c r="D36" s="14">
        <v>36100000</v>
      </c>
      <c r="E36" s="14">
        <v>28978900</v>
      </c>
      <c r="F36" s="14">
        <v>28803700</v>
      </c>
    </row>
    <row r="37" spans="1:6" s="8" customFormat="1" ht="82.5" x14ac:dyDescent="0.25">
      <c r="A37" s="9" t="s">
        <v>6</v>
      </c>
      <c r="B37" s="9" t="s">
        <v>41</v>
      </c>
      <c r="C37" s="16" t="s">
        <v>42</v>
      </c>
      <c r="D37" s="11">
        <f>D38</f>
        <v>192500</v>
      </c>
      <c r="E37" s="11">
        <v>208600</v>
      </c>
      <c r="F37" s="11">
        <v>217000</v>
      </c>
    </row>
    <row r="38" spans="1:6" s="8" customFormat="1" ht="99" x14ac:dyDescent="0.25">
      <c r="A38" s="12" t="s">
        <v>6</v>
      </c>
      <c r="B38" s="12" t="s">
        <v>43</v>
      </c>
      <c r="C38" s="13" t="s">
        <v>44</v>
      </c>
      <c r="D38" s="14">
        <v>192500</v>
      </c>
      <c r="E38" s="14">
        <v>208600</v>
      </c>
      <c r="F38" s="14">
        <v>217000</v>
      </c>
    </row>
    <row r="39" spans="1:6" s="8" customFormat="1" ht="66" x14ac:dyDescent="0.25">
      <c r="A39" s="9" t="s">
        <v>6</v>
      </c>
      <c r="B39" s="9" t="s">
        <v>45</v>
      </c>
      <c r="C39" s="10" t="s">
        <v>46</v>
      </c>
      <c r="D39" s="11">
        <f>D40</f>
        <v>37540000</v>
      </c>
      <c r="E39" s="11">
        <v>37574300</v>
      </c>
      <c r="F39" s="11">
        <v>38907600</v>
      </c>
    </row>
    <row r="40" spans="1:6" s="8" customFormat="1" ht="99" x14ac:dyDescent="0.25">
      <c r="A40" s="12" t="s">
        <v>6</v>
      </c>
      <c r="B40" s="12" t="s">
        <v>47</v>
      </c>
      <c r="C40" s="13" t="s">
        <v>48</v>
      </c>
      <c r="D40" s="14">
        <v>37540000</v>
      </c>
      <c r="E40" s="14">
        <v>37574300</v>
      </c>
      <c r="F40" s="14">
        <v>38907600</v>
      </c>
    </row>
    <row r="41" spans="1:6" s="8" customFormat="1" ht="66" x14ac:dyDescent="0.25">
      <c r="A41" s="9" t="s">
        <v>6</v>
      </c>
      <c r="B41" s="9" t="s">
        <v>49</v>
      </c>
      <c r="C41" s="10" t="s">
        <v>50</v>
      </c>
      <c r="D41" s="11">
        <f>D42</f>
        <v>-4252000</v>
      </c>
      <c r="E41" s="11">
        <v>-4396000</v>
      </c>
      <c r="F41" s="11">
        <v>-4931600</v>
      </c>
    </row>
    <row r="42" spans="1:6" s="8" customFormat="1" ht="99" x14ac:dyDescent="0.25">
      <c r="A42" s="12" t="s">
        <v>6</v>
      </c>
      <c r="B42" s="12" t="s">
        <v>51</v>
      </c>
      <c r="C42" s="13" t="s">
        <v>52</v>
      </c>
      <c r="D42" s="14">
        <v>-4252000</v>
      </c>
      <c r="E42" s="14">
        <v>-4396000</v>
      </c>
      <c r="F42" s="14">
        <v>-4931600</v>
      </c>
    </row>
    <row r="43" spans="1:6" s="8" customFormat="1" ht="16.5" x14ac:dyDescent="0.25">
      <c r="A43" s="9" t="s">
        <v>6</v>
      </c>
      <c r="B43" s="9" t="s">
        <v>53</v>
      </c>
      <c r="C43" s="10" t="s">
        <v>54</v>
      </c>
      <c r="D43" s="11">
        <f>D44+D49+D51+D53</f>
        <v>112013500</v>
      </c>
      <c r="E43" s="27">
        <f t="shared" ref="E43:F43" si="5">E44+E49+E51+E53</f>
        <v>121806600</v>
      </c>
      <c r="F43" s="27">
        <f t="shared" si="5"/>
        <v>126670600</v>
      </c>
    </row>
    <row r="44" spans="1:6" s="8" customFormat="1" ht="33" x14ac:dyDescent="0.25">
      <c r="A44" s="9" t="s">
        <v>6</v>
      </c>
      <c r="B44" s="9" t="s">
        <v>55</v>
      </c>
      <c r="C44" s="10" t="s">
        <v>56</v>
      </c>
      <c r="D44" s="11">
        <f>D45+D47</f>
        <v>95415000</v>
      </c>
      <c r="E44" s="27">
        <f t="shared" ref="E44:F44" si="6">E45+E47</f>
        <v>104053900</v>
      </c>
      <c r="F44" s="27">
        <f t="shared" si="6"/>
        <v>108216000</v>
      </c>
    </row>
    <row r="45" spans="1:6" s="8" customFormat="1" ht="33" x14ac:dyDescent="0.25">
      <c r="A45" s="9" t="s">
        <v>6</v>
      </c>
      <c r="B45" s="9" t="s">
        <v>57</v>
      </c>
      <c r="C45" s="10" t="s">
        <v>58</v>
      </c>
      <c r="D45" s="11">
        <f>D46</f>
        <v>63160000</v>
      </c>
      <c r="E45" s="27">
        <f t="shared" ref="E45:F45" si="7">E46</f>
        <v>66842700</v>
      </c>
      <c r="F45" s="27">
        <f t="shared" si="7"/>
        <v>69516400</v>
      </c>
    </row>
    <row r="46" spans="1:6" s="8" customFormat="1" ht="33" x14ac:dyDescent="0.25">
      <c r="A46" s="12" t="s">
        <v>6</v>
      </c>
      <c r="B46" s="12" t="s">
        <v>59</v>
      </c>
      <c r="C46" s="15" t="s">
        <v>58</v>
      </c>
      <c r="D46" s="14">
        <v>63160000</v>
      </c>
      <c r="E46" s="14">
        <v>66842700</v>
      </c>
      <c r="F46" s="14">
        <v>69516400</v>
      </c>
    </row>
    <row r="47" spans="1:6" s="8" customFormat="1" ht="33" x14ac:dyDescent="0.25">
      <c r="A47" s="9" t="s">
        <v>6</v>
      </c>
      <c r="B47" s="9" t="s">
        <v>60</v>
      </c>
      <c r="C47" s="10" t="s">
        <v>61</v>
      </c>
      <c r="D47" s="11">
        <f>D48</f>
        <v>32255000</v>
      </c>
      <c r="E47" s="27">
        <f t="shared" ref="E47:F47" si="8">E48</f>
        <v>37211200</v>
      </c>
      <c r="F47" s="27">
        <f t="shared" si="8"/>
        <v>38699600</v>
      </c>
    </row>
    <row r="48" spans="1:6" s="8" customFormat="1" ht="49.5" x14ac:dyDescent="0.25">
      <c r="A48" s="12" t="s">
        <v>6</v>
      </c>
      <c r="B48" s="12" t="s">
        <v>62</v>
      </c>
      <c r="C48" s="15" t="s">
        <v>63</v>
      </c>
      <c r="D48" s="14">
        <v>32255000</v>
      </c>
      <c r="E48" s="14">
        <v>37211200</v>
      </c>
      <c r="F48" s="14">
        <v>38699600</v>
      </c>
    </row>
    <row r="49" spans="1:6" s="8" customFormat="1" ht="16.5" x14ac:dyDescent="0.25">
      <c r="A49" s="26" t="s">
        <v>6</v>
      </c>
      <c r="B49" s="26" t="s">
        <v>495</v>
      </c>
      <c r="C49" s="25" t="s">
        <v>496</v>
      </c>
      <c r="D49" s="27">
        <v>33600</v>
      </c>
      <c r="E49" s="27"/>
      <c r="F49" s="27"/>
    </row>
    <row r="50" spans="1:6" s="8" customFormat="1" ht="16.5" x14ac:dyDescent="0.25">
      <c r="A50" s="12" t="s">
        <v>6</v>
      </c>
      <c r="B50" s="12" t="s">
        <v>494</v>
      </c>
      <c r="C50" s="15" t="s">
        <v>496</v>
      </c>
      <c r="D50" s="14">
        <v>33600</v>
      </c>
      <c r="E50" s="14"/>
      <c r="F50" s="14"/>
    </row>
    <row r="51" spans="1:6" s="8" customFormat="1" ht="16.5" x14ac:dyDescent="0.25">
      <c r="A51" s="9" t="s">
        <v>6</v>
      </c>
      <c r="B51" s="9" t="s">
        <v>64</v>
      </c>
      <c r="C51" s="10" t="s">
        <v>65</v>
      </c>
      <c r="D51" s="11">
        <f>D52</f>
        <v>429900</v>
      </c>
      <c r="E51" s="27">
        <f t="shared" ref="E51:F51" si="9">E52</f>
        <v>205000</v>
      </c>
      <c r="F51" s="27">
        <f t="shared" si="9"/>
        <v>205000</v>
      </c>
    </row>
    <row r="52" spans="1:6" s="8" customFormat="1" ht="16.5" x14ac:dyDescent="0.25">
      <c r="A52" s="12" t="s">
        <v>6</v>
      </c>
      <c r="B52" s="12" t="s">
        <v>66</v>
      </c>
      <c r="C52" s="15" t="s">
        <v>65</v>
      </c>
      <c r="D52" s="14">
        <v>429900</v>
      </c>
      <c r="E52" s="14">
        <v>205000</v>
      </c>
      <c r="F52" s="14">
        <v>205000</v>
      </c>
    </row>
    <row r="53" spans="1:6" s="8" customFormat="1" ht="33" x14ac:dyDescent="0.25">
      <c r="A53" s="9" t="s">
        <v>6</v>
      </c>
      <c r="B53" s="9" t="s">
        <v>67</v>
      </c>
      <c r="C53" s="10" t="s">
        <v>68</v>
      </c>
      <c r="D53" s="11">
        <f>D54</f>
        <v>16135000</v>
      </c>
      <c r="E53" s="27">
        <f t="shared" ref="E53:F53" si="10">E54</f>
        <v>17547700</v>
      </c>
      <c r="F53" s="27">
        <f t="shared" si="10"/>
        <v>18249600</v>
      </c>
    </row>
    <row r="54" spans="1:6" s="8" customFormat="1" ht="33" x14ac:dyDescent="0.25">
      <c r="A54" s="12" t="s">
        <v>6</v>
      </c>
      <c r="B54" s="12" t="s">
        <v>69</v>
      </c>
      <c r="C54" s="15" t="s">
        <v>70</v>
      </c>
      <c r="D54" s="14">
        <v>16135000</v>
      </c>
      <c r="E54" s="14">
        <v>17547700</v>
      </c>
      <c r="F54" s="14">
        <v>18249600</v>
      </c>
    </row>
    <row r="55" spans="1:6" s="8" customFormat="1" ht="16.5" x14ac:dyDescent="0.25">
      <c r="A55" s="9" t="s">
        <v>6</v>
      </c>
      <c r="B55" s="9" t="s">
        <v>71</v>
      </c>
      <c r="C55" s="10" t="s">
        <v>72</v>
      </c>
      <c r="D55" s="11">
        <f>D56+D58</f>
        <v>24323000</v>
      </c>
      <c r="E55" s="30">
        <f t="shared" ref="E55:F55" si="11">E56+E58</f>
        <v>28811800</v>
      </c>
      <c r="F55" s="30">
        <f t="shared" si="11"/>
        <v>28811800</v>
      </c>
    </row>
    <row r="56" spans="1:6" s="8" customFormat="1" ht="16.5" x14ac:dyDescent="0.25">
      <c r="A56" s="9" t="s">
        <v>6</v>
      </c>
      <c r="B56" s="9" t="s">
        <v>73</v>
      </c>
      <c r="C56" s="10" t="s">
        <v>74</v>
      </c>
      <c r="D56" s="11">
        <f>D57</f>
        <v>10950000</v>
      </c>
      <c r="E56" s="27">
        <f t="shared" ref="E56:F56" si="12">E57</f>
        <v>13178800</v>
      </c>
      <c r="F56" s="27">
        <f t="shared" si="12"/>
        <v>13178800</v>
      </c>
    </row>
    <row r="57" spans="1:6" s="8" customFormat="1" ht="33" x14ac:dyDescent="0.25">
      <c r="A57" s="12" t="s">
        <v>6</v>
      </c>
      <c r="B57" s="12" t="s">
        <v>75</v>
      </c>
      <c r="C57" s="15" t="s">
        <v>76</v>
      </c>
      <c r="D57" s="14">
        <v>10950000</v>
      </c>
      <c r="E57" s="14">
        <v>13178800</v>
      </c>
      <c r="F57" s="14">
        <v>13178800</v>
      </c>
    </row>
    <row r="58" spans="1:6" s="8" customFormat="1" ht="16.5" x14ac:dyDescent="0.25">
      <c r="A58" s="9" t="s">
        <v>6</v>
      </c>
      <c r="B58" s="9" t="s">
        <v>77</v>
      </c>
      <c r="C58" s="10" t="s">
        <v>78</v>
      </c>
      <c r="D58" s="11">
        <f>D59+D61</f>
        <v>13373000</v>
      </c>
      <c r="E58" s="27">
        <f t="shared" ref="E58:F58" si="13">E59+E61</f>
        <v>15633000</v>
      </c>
      <c r="F58" s="27">
        <f t="shared" si="13"/>
        <v>15633000</v>
      </c>
    </row>
    <row r="59" spans="1:6" s="8" customFormat="1" ht="16.5" x14ac:dyDescent="0.25">
      <c r="A59" s="9" t="s">
        <v>6</v>
      </c>
      <c r="B59" s="9" t="s">
        <v>79</v>
      </c>
      <c r="C59" s="10" t="s">
        <v>80</v>
      </c>
      <c r="D59" s="11">
        <f>D60</f>
        <v>11950000</v>
      </c>
      <c r="E59" s="27">
        <f t="shared" ref="E59:F59" si="14">E60</f>
        <v>14301000</v>
      </c>
      <c r="F59" s="27">
        <f t="shared" si="14"/>
        <v>14301000</v>
      </c>
    </row>
    <row r="60" spans="1:6" s="8" customFormat="1" ht="33" x14ac:dyDescent="0.25">
      <c r="A60" s="12" t="s">
        <v>6</v>
      </c>
      <c r="B60" s="12" t="s">
        <v>81</v>
      </c>
      <c r="C60" s="15" t="s">
        <v>82</v>
      </c>
      <c r="D60" s="14">
        <v>11950000</v>
      </c>
      <c r="E60" s="14">
        <v>14301000</v>
      </c>
      <c r="F60" s="14">
        <v>14301000</v>
      </c>
    </row>
    <row r="61" spans="1:6" s="8" customFormat="1" ht="16.5" x14ac:dyDescent="0.25">
      <c r="A61" s="9" t="s">
        <v>6</v>
      </c>
      <c r="B61" s="9" t="s">
        <v>83</v>
      </c>
      <c r="C61" s="10" t="s">
        <v>84</v>
      </c>
      <c r="D61" s="11">
        <f>D62</f>
        <v>1423000</v>
      </c>
      <c r="E61" s="27">
        <f t="shared" ref="E61:F61" si="15">E62</f>
        <v>1332000</v>
      </c>
      <c r="F61" s="27">
        <f t="shared" si="15"/>
        <v>1332000</v>
      </c>
    </row>
    <row r="62" spans="1:6" s="8" customFormat="1" ht="33" x14ac:dyDescent="0.25">
      <c r="A62" s="12" t="s">
        <v>6</v>
      </c>
      <c r="B62" s="12" t="s">
        <v>85</v>
      </c>
      <c r="C62" s="15" t="s">
        <v>86</v>
      </c>
      <c r="D62" s="14">
        <v>1423000</v>
      </c>
      <c r="E62" s="14">
        <v>1332000</v>
      </c>
      <c r="F62" s="14">
        <v>1332000</v>
      </c>
    </row>
    <row r="63" spans="1:6" s="8" customFormat="1" ht="16.5" x14ac:dyDescent="0.25">
      <c r="A63" s="9" t="s">
        <v>6</v>
      </c>
      <c r="B63" s="9" t="s">
        <v>87</v>
      </c>
      <c r="C63" s="10" t="s">
        <v>88</v>
      </c>
      <c r="D63" s="11">
        <f>D64</f>
        <v>14520000</v>
      </c>
      <c r="E63" s="27">
        <f t="shared" ref="E63:F64" si="16">E64</f>
        <v>10192700</v>
      </c>
      <c r="F63" s="27">
        <f t="shared" si="16"/>
        <v>10192700</v>
      </c>
    </row>
    <row r="64" spans="1:6" s="8" customFormat="1" ht="33" x14ac:dyDescent="0.25">
      <c r="A64" s="9" t="s">
        <v>6</v>
      </c>
      <c r="B64" s="9" t="s">
        <v>89</v>
      </c>
      <c r="C64" s="10" t="s">
        <v>90</v>
      </c>
      <c r="D64" s="11">
        <f>D65</f>
        <v>14520000</v>
      </c>
      <c r="E64" s="27">
        <f t="shared" si="16"/>
        <v>10192700</v>
      </c>
      <c r="F64" s="27">
        <f t="shared" si="16"/>
        <v>10192700</v>
      </c>
    </row>
    <row r="65" spans="1:6" s="8" customFormat="1" ht="33" x14ac:dyDescent="0.25">
      <c r="A65" s="12" t="s">
        <v>6</v>
      </c>
      <c r="B65" s="12" t="s">
        <v>91</v>
      </c>
      <c r="C65" s="15" t="s">
        <v>92</v>
      </c>
      <c r="D65" s="14">
        <v>14520000</v>
      </c>
      <c r="E65" s="14">
        <v>10192700</v>
      </c>
      <c r="F65" s="14">
        <v>10192700</v>
      </c>
    </row>
    <row r="66" spans="1:6" s="8" customFormat="1" ht="33" x14ac:dyDescent="0.25">
      <c r="A66" s="9" t="s">
        <v>3</v>
      </c>
      <c r="B66" s="9" t="s">
        <v>93</v>
      </c>
      <c r="C66" s="10" t="s">
        <v>94</v>
      </c>
      <c r="D66" s="33">
        <f>D67+D81+D84+D86+D78</f>
        <v>28222930</v>
      </c>
      <c r="E66" s="33">
        <f t="shared" ref="E66:F66" si="17">E67+E81+E84+E86+E78</f>
        <v>31678400</v>
      </c>
      <c r="F66" s="33">
        <f t="shared" si="17"/>
        <v>31209200</v>
      </c>
    </row>
    <row r="67" spans="1:6" s="8" customFormat="1" ht="82.5" x14ac:dyDescent="0.25">
      <c r="A67" s="9" t="s">
        <v>3</v>
      </c>
      <c r="B67" s="9" t="s">
        <v>95</v>
      </c>
      <c r="C67" s="16" t="s">
        <v>96</v>
      </c>
      <c r="D67" s="32">
        <f>D68+D70+D72+D76</f>
        <v>19523300</v>
      </c>
      <c r="E67" s="32">
        <f t="shared" ref="E67:F67" si="18">E68+E70+E72+E76</f>
        <v>24043800</v>
      </c>
      <c r="F67" s="32">
        <f t="shared" si="18"/>
        <v>24952100</v>
      </c>
    </row>
    <row r="68" spans="1:6" s="8" customFormat="1" ht="66" x14ac:dyDescent="0.25">
      <c r="A68" s="9" t="s">
        <v>97</v>
      </c>
      <c r="B68" s="9" t="s">
        <v>98</v>
      </c>
      <c r="C68" s="10" t="s">
        <v>99</v>
      </c>
      <c r="D68" s="11">
        <f>D69</f>
        <v>14450000</v>
      </c>
      <c r="E68" s="27">
        <f t="shared" ref="E68:F68" si="19">E69</f>
        <v>18518000</v>
      </c>
      <c r="F68" s="27">
        <f t="shared" si="19"/>
        <v>19258700</v>
      </c>
    </row>
    <row r="69" spans="1:6" s="8" customFormat="1" ht="66" x14ac:dyDescent="0.25">
      <c r="A69" s="12" t="s">
        <v>97</v>
      </c>
      <c r="B69" s="12" t="s">
        <v>100</v>
      </c>
      <c r="C69" s="13" t="s">
        <v>101</v>
      </c>
      <c r="D69" s="14">
        <v>14450000</v>
      </c>
      <c r="E69" s="14">
        <v>18518000</v>
      </c>
      <c r="F69" s="14">
        <v>19258700</v>
      </c>
    </row>
    <row r="70" spans="1:6" s="8" customFormat="1" ht="66" x14ac:dyDescent="0.25">
      <c r="A70" s="9" t="s">
        <v>97</v>
      </c>
      <c r="B70" s="9" t="s">
        <v>102</v>
      </c>
      <c r="C70" s="16" t="s">
        <v>103</v>
      </c>
      <c r="D70" s="11">
        <f>D71</f>
        <v>800000</v>
      </c>
      <c r="E70" s="27">
        <f t="shared" ref="E70:F70" si="20">E71</f>
        <v>1253900</v>
      </c>
      <c r="F70" s="27">
        <f t="shared" si="20"/>
        <v>1304100</v>
      </c>
    </row>
    <row r="71" spans="1:6" s="8" customFormat="1" ht="66" x14ac:dyDescent="0.25">
      <c r="A71" s="12" t="s">
        <v>97</v>
      </c>
      <c r="B71" s="12" t="s">
        <v>104</v>
      </c>
      <c r="C71" s="15" t="s">
        <v>105</v>
      </c>
      <c r="D71" s="14">
        <v>800000</v>
      </c>
      <c r="E71" s="14">
        <v>1253900</v>
      </c>
      <c r="F71" s="14">
        <v>1304100</v>
      </c>
    </row>
    <row r="72" spans="1:6" s="8" customFormat="1" ht="82.5" x14ac:dyDescent="0.25">
      <c r="A72" s="9" t="s">
        <v>3</v>
      </c>
      <c r="B72" s="9" t="s">
        <v>106</v>
      </c>
      <c r="C72" s="16" t="s">
        <v>107</v>
      </c>
      <c r="D72" s="11">
        <f>D73</f>
        <v>1252900</v>
      </c>
      <c r="E72" s="30">
        <f t="shared" ref="E72:F72" si="21">E73</f>
        <v>1337000</v>
      </c>
      <c r="F72" s="30">
        <f t="shared" si="21"/>
        <v>1337000</v>
      </c>
    </row>
    <row r="73" spans="1:6" s="8" customFormat="1" ht="66" x14ac:dyDescent="0.25">
      <c r="A73" s="9" t="s">
        <v>3</v>
      </c>
      <c r="B73" s="9" t="s">
        <v>108</v>
      </c>
      <c r="C73" s="10" t="s">
        <v>109</v>
      </c>
      <c r="D73" s="11">
        <f>D74+D75</f>
        <v>1252900</v>
      </c>
      <c r="E73" s="27">
        <f t="shared" ref="E73:F73" si="22">E74+E75</f>
        <v>1337000</v>
      </c>
      <c r="F73" s="27">
        <f t="shared" si="22"/>
        <v>1337000</v>
      </c>
    </row>
    <row r="74" spans="1:6" s="8" customFormat="1" ht="49.5" x14ac:dyDescent="0.25">
      <c r="A74" s="12" t="s">
        <v>110</v>
      </c>
      <c r="B74" s="12" t="s">
        <v>108</v>
      </c>
      <c r="C74" s="15" t="s">
        <v>109</v>
      </c>
      <c r="D74" s="14">
        <v>1168200</v>
      </c>
      <c r="E74" s="14">
        <v>1235300</v>
      </c>
      <c r="F74" s="14">
        <v>1235300</v>
      </c>
    </row>
    <row r="75" spans="1:6" s="8" customFormat="1" ht="49.5" x14ac:dyDescent="0.25">
      <c r="A75" s="12" t="s">
        <v>111</v>
      </c>
      <c r="B75" s="12" t="s">
        <v>108</v>
      </c>
      <c r="C75" s="15" t="s">
        <v>109</v>
      </c>
      <c r="D75" s="14">
        <v>84700</v>
      </c>
      <c r="E75" s="14">
        <v>101700</v>
      </c>
      <c r="F75" s="14">
        <v>101700</v>
      </c>
    </row>
    <row r="76" spans="1:6" s="8" customFormat="1" ht="33" x14ac:dyDescent="0.25">
      <c r="A76" s="9" t="s">
        <v>97</v>
      </c>
      <c r="B76" s="9" t="s">
        <v>112</v>
      </c>
      <c r="C76" s="10" t="s">
        <v>113</v>
      </c>
      <c r="D76" s="11">
        <f>D77</f>
        <v>3020400</v>
      </c>
      <c r="E76" s="27">
        <f t="shared" ref="E76:F76" si="23">E77</f>
        <v>2934900</v>
      </c>
      <c r="F76" s="27">
        <f t="shared" si="23"/>
        <v>3052300</v>
      </c>
    </row>
    <row r="77" spans="1:6" s="8" customFormat="1" ht="33" x14ac:dyDescent="0.25">
      <c r="A77" s="12" t="s">
        <v>97</v>
      </c>
      <c r="B77" s="12" t="s">
        <v>114</v>
      </c>
      <c r="C77" s="15" t="s">
        <v>115</v>
      </c>
      <c r="D77" s="14">
        <v>3020400</v>
      </c>
      <c r="E77" s="14">
        <v>2934900</v>
      </c>
      <c r="F77" s="14">
        <v>3052300</v>
      </c>
    </row>
    <row r="78" spans="1:6" s="8" customFormat="1" ht="33" x14ac:dyDescent="0.25">
      <c r="A78" s="9" t="s">
        <v>97</v>
      </c>
      <c r="B78" s="9" t="s">
        <v>116</v>
      </c>
      <c r="C78" s="10" t="s">
        <v>117</v>
      </c>
      <c r="D78" s="11">
        <f>D79</f>
        <v>204730</v>
      </c>
      <c r="E78" s="11">
        <v>202900</v>
      </c>
      <c r="F78" s="11">
        <v>38100</v>
      </c>
    </row>
    <row r="79" spans="1:6" s="8" customFormat="1" ht="33" x14ac:dyDescent="0.25">
      <c r="A79" s="9" t="s">
        <v>97</v>
      </c>
      <c r="B79" s="9" t="s">
        <v>118</v>
      </c>
      <c r="C79" s="10" t="s">
        <v>119</v>
      </c>
      <c r="D79" s="11">
        <f>D80</f>
        <v>204730</v>
      </c>
      <c r="E79" s="11">
        <v>202900</v>
      </c>
      <c r="F79" s="11">
        <v>38100</v>
      </c>
    </row>
    <row r="80" spans="1:6" s="8" customFormat="1" ht="82.5" x14ac:dyDescent="0.25">
      <c r="A80" s="12" t="s">
        <v>97</v>
      </c>
      <c r="B80" s="12" t="s">
        <v>120</v>
      </c>
      <c r="C80" s="13" t="s">
        <v>121</v>
      </c>
      <c r="D80" s="14">
        <v>204730</v>
      </c>
      <c r="E80" s="14">
        <v>202900</v>
      </c>
      <c r="F80" s="14">
        <v>38100</v>
      </c>
    </row>
    <row r="81" spans="1:6" s="8" customFormat="1" ht="16.5" x14ac:dyDescent="0.25">
      <c r="A81" s="9" t="s">
        <v>97</v>
      </c>
      <c r="B81" s="9" t="s">
        <v>122</v>
      </c>
      <c r="C81" s="10" t="s">
        <v>123</v>
      </c>
      <c r="D81" s="11">
        <f>D82</f>
        <v>414200</v>
      </c>
      <c r="E81" s="27">
        <f t="shared" ref="E81:F81" si="24">E82</f>
        <v>91700</v>
      </c>
      <c r="F81" s="27">
        <f t="shared" si="24"/>
        <v>91700</v>
      </c>
    </row>
    <row r="82" spans="1:6" s="8" customFormat="1" ht="49.5" x14ac:dyDescent="0.25">
      <c r="A82" s="9" t="s">
        <v>97</v>
      </c>
      <c r="B82" s="9" t="s">
        <v>124</v>
      </c>
      <c r="C82" s="10" t="s">
        <v>125</v>
      </c>
      <c r="D82" s="11">
        <f>D83</f>
        <v>414200</v>
      </c>
      <c r="E82" s="27">
        <f t="shared" ref="E82:F82" si="25">E83</f>
        <v>91700</v>
      </c>
      <c r="F82" s="27">
        <f t="shared" si="25"/>
        <v>91700</v>
      </c>
    </row>
    <row r="83" spans="1:6" s="8" customFormat="1" ht="49.5" x14ac:dyDescent="0.25">
      <c r="A83" s="12" t="s">
        <v>97</v>
      </c>
      <c r="B83" s="12" t="s">
        <v>126</v>
      </c>
      <c r="C83" s="15" t="s">
        <v>127</v>
      </c>
      <c r="D83" s="14">
        <v>414200</v>
      </c>
      <c r="E83" s="14">
        <v>91700</v>
      </c>
      <c r="F83" s="14">
        <v>91700</v>
      </c>
    </row>
    <row r="84" spans="1:6" s="8" customFormat="1" ht="82.5" x14ac:dyDescent="0.25">
      <c r="A84" s="9" t="s">
        <v>97</v>
      </c>
      <c r="B84" s="9" t="s">
        <v>128</v>
      </c>
      <c r="C84" s="16" t="s">
        <v>129</v>
      </c>
      <c r="D84" s="11">
        <f>D85</f>
        <v>3205200</v>
      </c>
      <c r="E84" s="27">
        <f t="shared" ref="E84:F84" si="26">E85</f>
        <v>3600000</v>
      </c>
      <c r="F84" s="27">
        <f t="shared" si="26"/>
        <v>2387300</v>
      </c>
    </row>
    <row r="85" spans="1:6" s="8" customFormat="1" ht="66" x14ac:dyDescent="0.25">
      <c r="A85" s="12" t="s">
        <v>97</v>
      </c>
      <c r="B85" s="12" t="s">
        <v>130</v>
      </c>
      <c r="C85" s="13" t="s">
        <v>131</v>
      </c>
      <c r="D85" s="14">
        <v>3205200</v>
      </c>
      <c r="E85" s="14">
        <v>3600000</v>
      </c>
      <c r="F85" s="14">
        <v>2387300</v>
      </c>
    </row>
    <row r="86" spans="1:6" s="8" customFormat="1" ht="82.5" x14ac:dyDescent="0.25">
      <c r="A86" s="9" t="s">
        <v>3</v>
      </c>
      <c r="B86" s="9" t="s">
        <v>132</v>
      </c>
      <c r="C86" s="16" t="s">
        <v>133</v>
      </c>
      <c r="D86" s="33">
        <f>D87+D89</f>
        <v>4875500</v>
      </c>
      <c r="E86" s="33">
        <f t="shared" ref="E86:F86" si="27">E87+E89</f>
        <v>3740000</v>
      </c>
      <c r="F86" s="33">
        <f t="shared" si="27"/>
        <v>3740000</v>
      </c>
    </row>
    <row r="87" spans="1:6" s="8" customFormat="1" ht="82.5" x14ac:dyDescent="0.25">
      <c r="A87" s="9" t="s">
        <v>97</v>
      </c>
      <c r="B87" s="9" t="s">
        <v>134</v>
      </c>
      <c r="C87" s="16" t="s">
        <v>135</v>
      </c>
      <c r="D87" s="11">
        <f>D88</f>
        <v>4450000</v>
      </c>
      <c r="E87" s="27">
        <f t="shared" ref="E87:F87" si="28">E88</f>
        <v>3240000</v>
      </c>
      <c r="F87" s="27">
        <f t="shared" si="28"/>
        <v>3240000</v>
      </c>
    </row>
    <row r="88" spans="1:6" s="8" customFormat="1" ht="66" x14ac:dyDescent="0.25">
      <c r="A88" s="12" t="s">
        <v>97</v>
      </c>
      <c r="B88" s="12" t="s">
        <v>136</v>
      </c>
      <c r="C88" s="15" t="s">
        <v>137</v>
      </c>
      <c r="D88" s="14">
        <v>4450000</v>
      </c>
      <c r="E88" s="14">
        <v>3240000</v>
      </c>
      <c r="F88" s="14">
        <v>3240000</v>
      </c>
    </row>
    <row r="89" spans="1:6" s="8" customFormat="1" ht="99" x14ac:dyDescent="0.25">
      <c r="A89" s="9" t="s">
        <v>111</v>
      </c>
      <c r="B89" s="9" t="s">
        <v>138</v>
      </c>
      <c r="C89" s="16" t="s">
        <v>139</v>
      </c>
      <c r="D89" s="11">
        <f>D90</f>
        <v>425500</v>
      </c>
      <c r="E89" s="27">
        <f t="shared" ref="E89:F89" si="29">E90</f>
        <v>500000</v>
      </c>
      <c r="F89" s="27">
        <f t="shared" si="29"/>
        <v>500000</v>
      </c>
    </row>
    <row r="90" spans="1:6" s="8" customFormat="1" ht="82.5" x14ac:dyDescent="0.25">
      <c r="A90" s="12" t="s">
        <v>111</v>
      </c>
      <c r="B90" s="12" t="s">
        <v>140</v>
      </c>
      <c r="C90" s="13" t="s">
        <v>141</v>
      </c>
      <c r="D90" s="14">
        <v>425500</v>
      </c>
      <c r="E90" s="14">
        <v>500000</v>
      </c>
      <c r="F90" s="14">
        <v>500000</v>
      </c>
    </row>
    <row r="91" spans="1:6" s="8" customFormat="1" ht="16.5" x14ac:dyDescent="0.25">
      <c r="A91" s="9" t="s">
        <v>3</v>
      </c>
      <c r="B91" s="9" t="s">
        <v>143</v>
      </c>
      <c r="C91" s="10" t="s">
        <v>144</v>
      </c>
      <c r="D91" s="11">
        <f>D92+D102</f>
        <v>1772000</v>
      </c>
      <c r="E91" s="30">
        <f t="shared" ref="E91:F91" si="30">E92</f>
        <v>4776200</v>
      </c>
      <c r="F91" s="30">
        <f t="shared" si="30"/>
        <v>4996600</v>
      </c>
    </row>
    <row r="92" spans="1:6" s="8" customFormat="1" ht="16.5" x14ac:dyDescent="0.25">
      <c r="A92" s="9" t="s">
        <v>142</v>
      </c>
      <c r="B92" s="9" t="s">
        <v>145</v>
      </c>
      <c r="C92" s="10" t="s">
        <v>146</v>
      </c>
      <c r="D92" s="11">
        <f>D93+D95+D97</f>
        <v>1657000</v>
      </c>
      <c r="E92" s="30">
        <f t="shared" ref="E92:F92" si="31">E93+E95+E97</f>
        <v>4776200</v>
      </c>
      <c r="F92" s="30">
        <f t="shared" si="31"/>
        <v>4996600</v>
      </c>
    </row>
    <row r="93" spans="1:6" s="8" customFormat="1" ht="33" x14ac:dyDescent="0.25">
      <c r="A93" s="9" t="s">
        <v>142</v>
      </c>
      <c r="B93" s="9" t="s">
        <v>147</v>
      </c>
      <c r="C93" s="10" t="s">
        <v>148</v>
      </c>
      <c r="D93" s="11">
        <f>D94</f>
        <v>1800000</v>
      </c>
      <c r="E93" s="27">
        <f t="shared" ref="E93:F93" si="32">E94</f>
        <v>810700</v>
      </c>
      <c r="F93" s="27">
        <f t="shared" si="32"/>
        <v>810900</v>
      </c>
    </row>
    <row r="94" spans="1:6" s="8" customFormat="1" ht="49.5" x14ac:dyDescent="0.25">
      <c r="A94" s="12" t="s">
        <v>142</v>
      </c>
      <c r="B94" s="12" t="s">
        <v>149</v>
      </c>
      <c r="C94" s="15" t="s">
        <v>150</v>
      </c>
      <c r="D94" s="14">
        <v>1800000</v>
      </c>
      <c r="E94" s="14">
        <v>810700</v>
      </c>
      <c r="F94" s="14">
        <v>810900</v>
      </c>
    </row>
    <row r="95" spans="1:6" s="8" customFormat="1" ht="16.5" x14ac:dyDescent="0.25">
      <c r="A95" s="9" t="s">
        <v>142</v>
      </c>
      <c r="B95" s="9" t="s">
        <v>151</v>
      </c>
      <c r="C95" s="10" t="s">
        <v>152</v>
      </c>
      <c r="D95" s="11">
        <f>D96</f>
        <v>575000</v>
      </c>
      <c r="E95" s="27">
        <f t="shared" ref="E95:F95" si="33">E96</f>
        <v>386600</v>
      </c>
      <c r="F95" s="27">
        <f t="shared" si="33"/>
        <v>386600</v>
      </c>
    </row>
    <row r="96" spans="1:6" s="8" customFormat="1" ht="49.5" x14ac:dyDescent="0.25">
      <c r="A96" s="12" t="s">
        <v>142</v>
      </c>
      <c r="B96" s="12" t="s">
        <v>153</v>
      </c>
      <c r="C96" s="15" t="s">
        <v>154</v>
      </c>
      <c r="D96" s="14">
        <v>575000</v>
      </c>
      <c r="E96" s="14">
        <v>386600</v>
      </c>
      <c r="F96" s="14">
        <v>386600</v>
      </c>
    </row>
    <row r="97" spans="1:6" s="8" customFormat="1" ht="16.5" x14ac:dyDescent="0.25">
      <c r="A97" s="9" t="s">
        <v>142</v>
      </c>
      <c r="B97" s="9" t="s">
        <v>155</v>
      </c>
      <c r="C97" s="10" t="s">
        <v>156</v>
      </c>
      <c r="D97" s="33">
        <f>D98+D100</f>
        <v>-718000</v>
      </c>
      <c r="E97" s="33">
        <f t="shared" ref="E97:F97" si="34">E98+E100</f>
        <v>3578900</v>
      </c>
      <c r="F97" s="33">
        <f t="shared" si="34"/>
        <v>3799100</v>
      </c>
    </row>
    <row r="98" spans="1:6" s="8" customFormat="1" ht="16.5" x14ac:dyDescent="0.25">
      <c r="A98" s="9" t="s">
        <v>142</v>
      </c>
      <c r="B98" s="9" t="s">
        <v>157</v>
      </c>
      <c r="C98" s="10" t="s">
        <v>158</v>
      </c>
      <c r="D98" s="33">
        <f>D99</f>
        <v>-729500</v>
      </c>
      <c r="E98" s="33">
        <f t="shared" ref="E98:F98" si="35">E99</f>
        <v>3531800</v>
      </c>
      <c r="F98" s="33">
        <f t="shared" si="35"/>
        <v>3752000</v>
      </c>
    </row>
    <row r="99" spans="1:6" s="8" customFormat="1" ht="49.5" x14ac:dyDescent="0.25">
      <c r="A99" s="12" t="s">
        <v>142</v>
      </c>
      <c r="B99" s="12" t="s">
        <v>159</v>
      </c>
      <c r="C99" s="15" t="s">
        <v>160</v>
      </c>
      <c r="D99" s="34">
        <v>-729500</v>
      </c>
      <c r="E99" s="34">
        <v>3531800</v>
      </c>
      <c r="F99" s="34">
        <v>3752000</v>
      </c>
    </row>
    <row r="100" spans="1:6" s="8" customFormat="1" ht="16.5" x14ac:dyDescent="0.25">
      <c r="A100" s="9" t="s">
        <v>142</v>
      </c>
      <c r="B100" s="9" t="s">
        <v>161</v>
      </c>
      <c r="C100" s="10" t="s">
        <v>162</v>
      </c>
      <c r="D100" s="33">
        <f>D101</f>
        <v>11500</v>
      </c>
      <c r="E100" s="33">
        <f t="shared" ref="E100:F100" si="36">E101</f>
        <v>47100</v>
      </c>
      <c r="F100" s="33">
        <f t="shared" si="36"/>
        <v>47100</v>
      </c>
    </row>
    <row r="101" spans="1:6" s="8" customFormat="1" ht="49.5" x14ac:dyDescent="0.25">
      <c r="A101" s="12" t="s">
        <v>142</v>
      </c>
      <c r="B101" s="12" t="s">
        <v>163</v>
      </c>
      <c r="C101" s="15" t="s">
        <v>164</v>
      </c>
      <c r="D101" s="34">
        <v>11500</v>
      </c>
      <c r="E101" s="34">
        <v>47100</v>
      </c>
      <c r="F101" s="34">
        <v>47100</v>
      </c>
    </row>
    <row r="102" spans="1:6" s="8" customFormat="1" ht="16.5" x14ac:dyDescent="0.25">
      <c r="A102" s="29" t="s">
        <v>110</v>
      </c>
      <c r="B102" s="29" t="s">
        <v>501</v>
      </c>
      <c r="C102" s="28" t="s">
        <v>502</v>
      </c>
      <c r="D102" s="33">
        <f>D103</f>
        <v>115000</v>
      </c>
      <c r="E102" s="33"/>
      <c r="F102" s="33"/>
    </row>
    <row r="103" spans="1:6" s="8" customFormat="1" ht="33" x14ac:dyDescent="0.25">
      <c r="A103" s="29" t="s">
        <v>110</v>
      </c>
      <c r="B103" s="29" t="s">
        <v>503</v>
      </c>
      <c r="C103" s="28" t="s">
        <v>504</v>
      </c>
      <c r="D103" s="33">
        <f>D104</f>
        <v>115000</v>
      </c>
      <c r="E103" s="33"/>
      <c r="F103" s="33"/>
    </row>
    <row r="104" spans="1:6" s="8" customFormat="1" ht="49.5" x14ac:dyDescent="0.25">
      <c r="A104" s="12" t="s">
        <v>110</v>
      </c>
      <c r="B104" s="12" t="s">
        <v>505</v>
      </c>
      <c r="C104" s="15" t="s">
        <v>506</v>
      </c>
      <c r="D104" s="34">
        <v>115000</v>
      </c>
      <c r="E104" s="34"/>
      <c r="F104" s="34"/>
    </row>
    <row r="105" spans="1:6" s="8" customFormat="1" ht="33" x14ac:dyDescent="0.25">
      <c r="A105" s="9" t="s">
        <v>3</v>
      </c>
      <c r="B105" s="9" t="s">
        <v>165</v>
      </c>
      <c r="C105" s="10" t="s">
        <v>166</v>
      </c>
      <c r="D105" s="11">
        <f>D106</f>
        <v>2234326.4299999997</v>
      </c>
      <c r="E105" s="27">
        <f t="shared" ref="E105:F105" si="37">E106</f>
        <v>1560600</v>
      </c>
      <c r="F105" s="27">
        <f t="shared" si="37"/>
        <v>1617800</v>
      </c>
    </row>
    <row r="106" spans="1:6" s="8" customFormat="1" ht="16.5" x14ac:dyDescent="0.25">
      <c r="A106" s="9" t="s">
        <v>3</v>
      </c>
      <c r="B106" s="9" t="s">
        <v>167</v>
      </c>
      <c r="C106" s="10" t="s">
        <v>168</v>
      </c>
      <c r="D106" s="11">
        <f>D107+D112</f>
        <v>2234326.4299999997</v>
      </c>
      <c r="E106" s="27">
        <f t="shared" ref="E106:F106" si="38">E107+E112</f>
        <v>1560600</v>
      </c>
      <c r="F106" s="27">
        <f t="shared" si="38"/>
        <v>1617800</v>
      </c>
    </row>
    <row r="107" spans="1:6" s="8" customFormat="1" ht="33" x14ac:dyDescent="0.25">
      <c r="A107" s="9" t="s">
        <v>3</v>
      </c>
      <c r="B107" s="9" t="s">
        <v>169</v>
      </c>
      <c r="C107" s="10" t="s">
        <v>170</v>
      </c>
      <c r="D107" s="11">
        <f>D108</f>
        <v>1350300</v>
      </c>
      <c r="E107" s="27">
        <f t="shared" ref="E107:F107" si="39">E108</f>
        <v>1560600</v>
      </c>
      <c r="F107" s="27">
        <f t="shared" si="39"/>
        <v>1617800</v>
      </c>
    </row>
    <row r="108" spans="1:6" s="8" customFormat="1" ht="33" x14ac:dyDescent="0.25">
      <c r="A108" s="9" t="s">
        <v>3</v>
      </c>
      <c r="B108" s="9" t="s">
        <v>171</v>
      </c>
      <c r="C108" s="10" t="s">
        <v>172</v>
      </c>
      <c r="D108" s="11">
        <f>D109+D110+D111</f>
        <v>1350300</v>
      </c>
      <c r="E108" s="27">
        <f t="shared" ref="E108:F108" si="40">E109+E110+E111</f>
        <v>1560600</v>
      </c>
      <c r="F108" s="27">
        <f t="shared" si="40"/>
        <v>1617800</v>
      </c>
    </row>
    <row r="109" spans="1:6" s="8" customFormat="1" ht="33" x14ac:dyDescent="0.25">
      <c r="A109" s="12" t="s">
        <v>110</v>
      </c>
      <c r="B109" s="12" t="s">
        <v>171</v>
      </c>
      <c r="C109" s="15" t="s">
        <v>172</v>
      </c>
      <c r="D109" s="14">
        <v>330500</v>
      </c>
      <c r="E109" s="14">
        <v>313500</v>
      </c>
      <c r="F109" s="14">
        <v>313500</v>
      </c>
    </row>
    <row r="110" spans="1:6" s="8" customFormat="1" ht="33" x14ac:dyDescent="0.25">
      <c r="A110" s="12" t="s">
        <v>111</v>
      </c>
      <c r="B110" s="12" t="s">
        <v>171</v>
      </c>
      <c r="C110" s="15" t="s">
        <v>172</v>
      </c>
      <c r="D110" s="14">
        <v>71000</v>
      </c>
      <c r="E110" s="14">
        <v>103800</v>
      </c>
      <c r="F110" s="14">
        <v>103800</v>
      </c>
    </row>
    <row r="111" spans="1:6" s="8" customFormat="1" ht="33" x14ac:dyDescent="0.25">
      <c r="A111" s="12" t="s">
        <v>97</v>
      </c>
      <c r="B111" s="12" t="s">
        <v>171</v>
      </c>
      <c r="C111" s="15" t="s">
        <v>172</v>
      </c>
      <c r="D111" s="14">
        <v>948800</v>
      </c>
      <c r="E111" s="14">
        <v>1143300</v>
      </c>
      <c r="F111" s="14">
        <v>1200500</v>
      </c>
    </row>
    <row r="112" spans="1:6" s="8" customFormat="1" ht="16.5" x14ac:dyDescent="0.25">
      <c r="A112" s="9" t="s">
        <v>3</v>
      </c>
      <c r="B112" s="9" t="s">
        <v>391</v>
      </c>
      <c r="C112" s="10" t="s">
        <v>392</v>
      </c>
      <c r="D112" s="11">
        <f>D113</f>
        <v>884026.42999999993</v>
      </c>
      <c r="E112" s="11"/>
      <c r="F112" s="11"/>
    </row>
    <row r="113" spans="1:6" s="8" customFormat="1" ht="16.5" x14ac:dyDescent="0.25">
      <c r="A113" s="9" t="s">
        <v>3</v>
      </c>
      <c r="B113" s="9" t="s">
        <v>393</v>
      </c>
      <c r="C113" s="10" t="s">
        <v>394</v>
      </c>
      <c r="D113" s="11">
        <f>SUM(D114:D119)</f>
        <v>884026.42999999993</v>
      </c>
      <c r="E113" s="11"/>
      <c r="F113" s="11"/>
    </row>
    <row r="114" spans="1:6" s="8" customFormat="1" ht="16.5" x14ac:dyDescent="0.25">
      <c r="A114" s="12" t="s">
        <v>110</v>
      </c>
      <c r="B114" s="12" t="s">
        <v>393</v>
      </c>
      <c r="C114" s="15" t="s">
        <v>394</v>
      </c>
      <c r="D114" s="14">
        <v>376811.97</v>
      </c>
      <c r="E114" s="14"/>
      <c r="F114" s="14"/>
    </row>
    <row r="115" spans="1:6" s="8" customFormat="1" ht="16.5" x14ac:dyDescent="0.25">
      <c r="A115" s="12" t="s">
        <v>497</v>
      </c>
      <c r="B115" s="12" t="s">
        <v>393</v>
      </c>
      <c r="C115" s="15" t="s">
        <v>394</v>
      </c>
      <c r="D115" s="14">
        <v>6863.76</v>
      </c>
      <c r="E115" s="14"/>
      <c r="F115" s="14"/>
    </row>
    <row r="116" spans="1:6" s="8" customFormat="1" ht="16.5" x14ac:dyDescent="0.25">
      <c r="A116" s="12" t="s">
        <v>395</v>
      </c>
      <c r="B116" s="12" t="s">
        <v>393</v>
      </c>
      <c r="C116" s="15" t="s">
        <v>394</v>
      </c>
      <c r="D116" s="14">
        <v>507.27</v>
      </c>
      <c r="E116" s="14"/>
      <c r="F116" s="14"/>
    </row>
    <row r="117" spans="1:6" s="8" customFormat="1" ht="16.5" x14ac:dyDescent="0.25">
      <c r="A117" s="12" t="s">
        <v>111</v>
      </c>
      <c r="B117" s="12" t="s">
        <v>393</v>
      </c>
      <c r="C117" s="15" t="s">
        <v>394</v>
      </c>
      <c r="D117" s="14">
        <v>467542.52</v>
      </c>
      <c r="E117" s="14"/>
      <c r="F117" s="14"/>
    </row>
    <row r="118" spans="1:6" s="8" customFormat="1" ht="16.5" x14ac:dyDescent="0.25">
      <c r="A118" s="12" t="s">
        <v>396</v>
      </c>
      <c r="B118" s="12" t="s">
        <v>393</v>
      </c>
      <c r="C118" s="15" t="s">
        <v>394</v>
      </c>
      <c r="D118" s="14">
        <v>448.44</v>
      </c>
      <c r="E118" s="14"/>
      <c r="F118" s="14"/>
    </row>
    <row r="119" spans="1:6" s="8" customFormat="1" ht="16.5" x14ac:dyDescent="0.25">
      <c r="A119" s="12" t="s">
        <v>97</v>
      </c>
      <c r="B119" s="12" t="s">
        <v>393</v>
      </c>
      <c r="C119" s="15" t="s">
        <v>394</v>
      </c>
      <c r="D119" s="14">
        <v>31852.47</v>
      </c>
      <c r="E119" s="14"/>
      <c r="F119" s="14"/>
    </row>
    <row r="120" spans="1:6" s="8" customFormat="1" ht="33" x14ac:dyDescent="0.25">
      <c r="A120" s="9" t="s">
        <v>3</v>
      </c>
      <c r="B120" s="9" t="s">
        <v>173</v>
      </c>
      <c r="C120" s="10" t="s">
        <v>174</v>
      </c>
      <c r="D120" s="11">
        <f>D121+D123</f>
        <v>14237500</v>
      </c>
      <c r="E120" s="27">
        <f t="shared" ref="E120:F120" si="41">E121+E123</f>
        <v>10688500</v>
      </c>
      <c r="F120" s="27">
        <f t="shared" si="41"/>
        <v>10187200</v>
      </c>
    </row>
    <row r="121" spans="1:6" s="8" customFormat="1" ht="16.5" x14ac:dyDescent="0.25">
      <c r="A121" s="9" t="s">
        <v>110</v>
      </c>
      <c r="B121" s="9" t="s">
        <v>175</v>
      </c>
      <c r="C121" s="10" t="s">
        <v>176</v>
      </c>
      <c r="D121" s="11">
        <f>D122</f>
        <v>11276700</v>
      </c>
      <c r="E121" s="27">
        <f t="shared" ref="E121:F121" si="42">E122</f>
        <v>9221000</v>
      </c>
      <c r="F121" s="27">
        <f t="shared" si="42"/>
        <v>8770400</v>
      </c>
    </row>
    <row r="122" spans="1:6" s="8" customFormat="1" ht="16.5" x14ac:dyDescent="0.25">
      <c r="A122" s="12" t="s">
        <v>110</v>
      </c>
      <c r="B122" s="12" t="s">
        <v>177</v>
      </c>
      <c r="C122" s="15" t="s">
        <v>178</v>
      </c>
      <c r="D122" s="14">
        <v>11276700</v>
      </c>
      <c r="E122" s="14">
        <v>9221000</v>
      </c>
      <c r="F122" s="14">
        <v>8770400</v>
      </c>
    </row>
    <row r="123" spans="1:6" s="8" customFormat="1" ht="66" x14ac:dyDescent="0.25">
      <c r="A123" s="9" t="s">
        <v>97</v>
      </c>
      <c r="B123" s="9" t="s">
        <v>179</v>
      </c>
      <c r="C123" s="16" t="s">
        <v>180</v>
      </c>
      <c r="D123" s="11">
        <f>D124</f>
        <v>2960800</v>
      </c>
      <c r="E123" s="27">
        <f t="shared" ref="E123:F124" si="43">E124</f>
        <v>1467500</v>
      </c>
      <c r="F123" s="27">
        <f t="shared" si="43"/>
        <v>1416800</v>
      </c>
    </row>
    <row r="124" spans="1:6" s="8" customFormat="1" ht="82.5" x14ac:dyDescent="0.25">
      <c r="A124" s="9" t="s">
        <v>97</v>
      </c>
      <c r="B124" s="9" t="s">
        <v>181</v>
      </c>
      <c r="C124" s="16" t="s">
        <v>182</v>
      </c>
      <c r="D124" s="11">
        <f>D125</f>
        <v>2960800</v>
      </c>
      <c r="E124" s="27">
        <f t="shared" si="43"/>
        <v>1467500</v>
      </c>
      <c r="F124" s="27">
        <f t="shared" si="43"/>
        <v>1416800</v>
      </c>
    </row>
    <row r="125" spans="1:6" s="8" customFormat="1" ht="66" x14ac:dyDescent="0.25">
      <c r="A125" s="12" t="s">
        <v>97</v>
      </c>
      <c r="B125" s="12" t="s">
        <v>183</v>
      </c>
      <c r="C125" s="13" t="s">
        <v>184</v>
      </c>
      <c r="D125" s="14">
        <v>2960800</v>
      </c>
      <c r="E125" s="14">
        <v>1467500</v>
      </c>
      <c r="F125" s="14">
        <v>1416800</v>
      </c>
    </row>
    <row r="126" spans="1:6" s="8" customFormat="1" ht="16.5" x14ac:dyDescent="0.25">
      <c r="A126" s="9" t="s">
        <v>3</v>
      </c>
      <c r="B126" s="9" t="s">
        <v>185</v>
      </c>
      <c r="C126" s="10" t="s">
        <v>186</v>
      </c>
      <c r="D126" s="32">
        <f>D127+D158+D160+D169+D182</f>
        <v>6741355.4199999999</v>
      </c>
      <c r="E126" s="32">
        <f t="shared" ref="E126:F126" si="44">E127+E158+E160+E169+E182</f>
        <v>3002100</v>
      </c>
      <c r="F126" s="32">
        <f t="shared" si="44"/>
        <v>3002100</v>
      </c>
    </row>
    <row r="127" spans="1:6" s="8" customFormat="1" ht="33" x14ac:dyDescent="0.25">
      <c r="A127" s="9" t="s">
        <v>3</v>
      </c>
      <c r="B127" s="9" t="s">
        <v>187</v>
      </c>
      <c r="C127" s="10" t="s">
        <v>188</v>
      </c>
      <c r="D127" s="32">
        <f>D128+D132+D136+D140+D142+D144+D146+D148+D153</f>
        <v>1461747.6800000002</v>
      </c>
      <c r="E127" s="32">
        <f t="shared" ref="E127:F127" si="45">E128+E132+E136+E140+E142+E144+E146+E148+E153</f>
        <v>1835400</v>
      </c>
      <c r="F127" s="32">
        <f t="shared" si="45"/>
        <v>1835400</v>
      </c>
    </row>
    <row r="128" spans="1:6" s="8" customFormat="1" ht="49.5" x14ac:dyDescent="0.25">
      <c r="A128" s="9" t="s">
        <v>3</v>
      </c>
      <c r="B128" s="9" t="s">
        <v>189</v>
      </c>
      <c r="C128" s="10" t="s">
        <v>190</v>
      </c>
      <c r="D128" s="11">
        <f>D129</f>
        <v>33500</v>
      </c>
      <c r="E128" s="30">
        <f t="shared" ref="E128:F128" si="46">E129</f>
        <v>52000</v>
      </c>
      <c r="F128" s="30">
        <f t="shared" si="46"/>
        <v>52000</v>
      </c>
    </row>
    <row r="129" spans="1:6" s="8" customFormat="1" ht="66" x14ac:dyDescent="0.25">
      <c r="A129" s="9" t="s">
        <v>3</v>
      </c>
      <c r="B129" s="9" t="s">
        <v>191</v>
      </c>
      <c r="C129" s="16" t="s">
        <v>192</v>
      </c>
      <c r="D129" s="11">
        <f>D130+D131</f>
        <v>33500</v>
      </c>
      <c r="E129" s="30">
        <f t="shared" ref="E129:F129" si="47">E130+E131</f>
        <v>52000</v>
      </c>
      <c r="F129" s="30">
        <f t="shared" si="47"/>
        <v>52000</v>
      </c>
    </row>
    <row r="130" spans="1:6" s="8" customFormat="1" ht="66" x14ac:dyDescent="0.25">
      <c r="A130" s="12" t="s">
        <v>193</v>
      </c>
      <c r="B130" s="12" t="s">
        <v>191</v>
      </c>
      <c r="C130" s="13" t="s">
        <v>192</v>
      </c>
      <c r="D130" s="14">
        <v>7500</v>
      </c>
      <c r="E130" s="14">
        <v>7000</v>
      </c>
      <c r="F130" s="14">
        <v>7000</v>
      </c>
    </row>
    <row r="131" spans="1:6" s="8" customFormat="1" ht="66" x14ac:dyDescent="0.25">
      <c r="A131" s="12" t="s">
        <v>194</v>
      </c>
      <c r="B131" s="12" t="s">
        <v>191</v>
      </c>
      <c r="C131" s="13" t="s">
        <v>192</v>
      </c>
      <c r="D131" s="14">
        <v>26000</v>
      </c>
      <c r="E131" s="14">
        <v>45000</v>
      </c>
      <c r="F131" s="14">
        <v>45000</v>
      </c>
    </row>
    <row r="132" spans="1:6" s="8" customFormat="1" ht="66" x14ac:dyDescent="0.25">
      <c r="A132" s="9" t="s">
        <v>3</v>
      </c>
      <c r="B132" s="9" t="s">
        <v>195</v>
      </c>
      <c r="C132" s="10" t="s">
        <v>196</v>
      </c>
      <c r="D132" s="11">
        <f>D133</f>
        <v>332000</v>
      </c>
      <c r="E132" s="30">
        <f t="shared" ref="E132:F132" si="48">E133</f>
        <v>415000</v>
      </c>
      <c r="F132" s="30">
        <f t="shared" si="48"/>
        <v>415000</v>
      </c>
    </row>
    <row r="133" spans="1:6" s="8" customFormat="1" ht="99" x14ac:dyDescent="0.25">
      <c r="A133" s="9" t="s">
        <v>3</v>
      </c>
      <c r="B133" s="9" t="s">
        <v>197</v>
      </c>
      <c r="C133" s="16" t="s">
        <v>198</v>
      </c>
      <c r="D133" s="11">
        <f>D134+D135</f>
        <v>332000</v>
      </c>
      <c r="E133" s="30">
        <f t="shared" ref="E133:F133" si="49">E134+E135</f>
        <v>415000</v>
      </c>
      <c r="F133" s="30">
        <f t="shared" si="49"/>
        <v>415000</v>
      </c>
    </row>
    <row r="134" spans="1:6" s="8" customFormat="1" ht="82.5" x14ac:dyDescent="0.25">
      <c r="A134" s="12" t="s">
        <v>193</v>
      </c>
      <c r="B134" s="12" t="s">
        <v>197</v>
      </c>
      <c r="C134" s="13" t="s">
        <v>198</v>
      </c>
      <c r="D134" s="14">
        <v>12000</v>
      </c>
      <c r="E134" s="14">
        <v>25000</v>
      </c>
      <c r="F134" s="14">
        <v>25000</v>
      </c>
    </row>
    <row r="135" spans="1:6" s="8" customFormat="1" ht="82.5" x14ac:dyDescent="0.25">
      <c r="A135" s="12" t="s">
        <v>194</v>
      </c>
      <c r="B135" s="12" t="s">
        <v>197</v>
      </c>
      <c r="C135" s="13" t="s">
        <v>198</v>
      </c>
      <c r="D135" s="14">
        <v>320000</v>
      </c>
      <c r="E135" s="14">
        <v>390000</v>
      </c>
      <c r="F135" s="14">
        <v>390000</v>
      </c>
    </row>
    <row r="136" spans="1:6" s="8" customFormat="1" ht="49.5" x14ac:dyDescent="0.25">
      <c r="A136" s="9" t="s">
        <v>3</v>
      </c>
      <c r="B136" s="9" t="s">
        <v>199</v>
      </c>
      <c r="C136" s="10" t="s">
        <v>200</v>
      </c>
      <c r="D136" s="11">
        <f>D137</f>
        <v>65200</v>
      </c>
      <c r="E136" s="11">
        <v>55000</v>
      </c>
      <c r="F136" s="11">
        <v>55000</v>
      </c>
    </row>
    <row r="137" spans="1:6" s="8" customFormat="1" ht="66" x14ac:dyDescent="0.25">
      <c r="A137" s="9" t="s">
        <v>3</v>
      </c>
      <c r="B137" s="9" t="s">
        <v>201</v>
      </c>
      <c r="C137" s="16" t="s">
        <v>202</v>
      </c>
      <c r="D137" s="11">
        <f>D138+D139</f>
        <v>65200</v>
      </c>
      <c r="E137" s="30">
        <f t="shared" ref="E137:F137" si="50">E138+E139</f>
        <v>55000</v>
      </c>
      <c r="F137" s="30">
        <f t="shared" si="50"/>
        <v>55000</v>
      </c>
    </row>
    <row r="138" spans="1:6" s="8" customFormat="1" ht="66" x14ac:dyDescent="0.25">
      <c r="A138" s="12" t="s">
        <v>193</v>
      </c>
      <c r="B138" s="12" t="s">
        <v>201</v>
      </c>
      <c r="C138" s="13" t="s">
        <v>202</v>
      </c>
      <c r="D138" s="14">
        <v>200</v>
      </c>
      <c r="E138" s="14">
        <v>5000</v>
      </c>
      <c r="F138" s="14">
        <v>5000</v>
      </c>
    </row>
    <row r="139" spans="1:6" s="8" customFormat="1" ht="66" x14ac:dyDescent="0.25">
      <c r="A139" s="12" t="s">
        <v>194</v>
      </c>
      <c r="B139" s="12" t="s">
        <v>201</v>
      </c>
      <c r="C139" s="13" t="s">
        <v>202</v>
      </c>
      <c r="D139" s="14">
        <v>65000</v>
      </c>
      <c r="E139" s="14">
        <v>50000</v>
      </c>
      <c r="F139" s="14">
        <v>50000</v>
      </c>
    </row>
    <row r="140" spans="1:6" s="8" customFormat="1" ht="70.5" customHeight="1" x14ac:dyDescent="0.25">
      <c r="A140" s="9" t="s">
        <v>194</v>
      </c>
      <c r="B140" s="9" t="s">
        <v>203</v>
      </c>
      <c r="C140" s="35" t="s">
        <v>526</v>
      </c>
      <c r="D140" s="11">
        <f>D141</f>
        <v>20000</v>
      </c>
      <c r="E140" s="30">
        <f t="shared" ref="E140:F140" si="51">E141</f>
        <v>180000</v>
      </c>
      <c r="F140" s="30">
        <f t="shared" si="51"/>
        <v>180000</v>
      </c>
    </row>
    <row r="141" spans="1:6" s="8" customFormat="1" ht="72" customHeight="1" x14ac:dyDescent="0.25">
      <c r="A141" s="12" t="s">
        <v>194</v>
      </c>
      <c r="B141" s="12" t="s">
        <v>204</v>
      </c>
      <c r="C141" s="13" t="s">
        <v>527</v>
      </c>
      <c r="D141" s="14">
        <v>20000</v>
      </c>
      <c r="E141" s="14">
        <v>180000</v>
      </c>
      <c r="F141" s="14">
        <v>180000</v>
      </c>
    </row>
    <row r="142" spans="1:6" s="8" customFormat="1" ht="66" x14ac:dyDescent="0.25">
      <c r="A142" s="9" t="s">
        <v>194</v>
      </c>
      <c r="B142" s="9" t="s">
        <v>205</v>
      </c>
      <c r="C142" s="10" t="s">
        <v>206</v>
      </c>
      <c r="D142" s="11">
        <f>D143</f>
        <v>180000</v>
      </c>
      <c r="E142" s="30">
        <f t="shared" ref="E142:F142" si="52">E143</f>
        <v>160000</v>
      </c>
      <c r="F142" s="30">
        <f t="shared" si="52"/>
        <v>160000</v>
      </c>
    </row>
    <row r="143" spans="1:6" s="8" customFormat="1" ht="82.5" x14ac:dyDescent="0.25">
      <c r="A143" s="12" t="s">
        <v>194</v>
      </c>
      <c r="B143" s="12" t="s">
        <v>207</v>
      </c>
      <c r="C143" s="13" t="s">
        <v>208</v>
      </c>
      <c r="D143" s="14">
        <v>180000</v>
      </c>
      <c r="E143" s="14">
        <v>160000</v>
      </c>
      <c r="F143" s="14">
        <v>160000</v>
      </c>
    </row>
    <row r="144" spans="1:6" s="8" customFormat="1" ht="87.75" customHeight="1" x14ac:dyDescent="0.25">
      <c r="A144" s="9" t="s">
        <v>194</v>
      </c>
      <c r="B144" s="9" t="s">
        <v>209</v>
      </c>
      <c r="C144" s="35" t="s">
        <v>528</v>
      </c>
      <c r="D144" s="11">
        <f>D145</f>
        <v>16000</v>
      </c>
      <c r="E144" s="30">
        <f t="shared" ref="E144:F144" si="53">E145</f>
        <v>25000</v>
      </c>
      <c r="F144" s="30">
        <f t="shared" si="53"/>
        <v>25000</v>
      </c>
    </row>
    <row r="145" spans="1:6" s="8" customFormat="1" ht="123.75" customHeight="1" x14ac:dyDescent="0.25">
      <c r="A145" s="12" t="s">
        <v>194</v>
      </c>
      <c r="B145" s="12" t="s">
        <v>210</v>
      </c>
      <c r="C145" s="13" t="s">
        <v>529</v>
      </c>
      <c r="D145" s="14">
        <v>16000</v>
      </c>
      <c r="E145" s="14">
        <v>25000</v>
      </c>
      <c r="F145" s="14">
        <v>25000</v>
      </c>
    </row>
    <row r="146" spans="1:6" s="8" customFormat="1" ht="49.5" x14ac:dyDescent="0.25">
      <c r="A146" s="9" t="s">
        <v>194</v>
      </c>
      <c r="B146" s="9" t="s">
        <v>211</v>
      </c>
      <c r="C146" s="10" t="s">
        <v>212</v>
      </c>
      <c r="D146" s="11">
        <f>D147</f>
        <v>4000</v>
      </c>
      <c r="E146" s="30">
        <f t="shared" ref="E146:F146" si="54">E147</f>
        <v>5000</v>
      </c>
      <c r="F146" s="30">
        <f t="shared" si="54"/>
        <v>5000</v>
      </c>
    </row>
    <row r="147" spans="1:6" s="8" customFormat="1" ht="66" x14ac:dyDescent="0.25">
      <c r="A147" s="12" t="s">
        <v>194</v>
      </c>
      <c r="B147" s="12" t="s">
        <v>213</v>
      </c>
      <c r="C147" s="13" t="s">
        <v>214</v>
      </c>
      <c r="D147" s="14">
        <v>4000</v>
      </c>
      <c r="E147" s="14">
        <v>5000</v>
      </c>
      <c r="F147" s="14">
        <v>5000</v>
      </c>
    </row>
    <row r="148" spans="1:6" s="8" customFormat="1" ht="49.5" x14ac:dyDescent="0.25">
      <c r="A148" s="9" t="s">
        <v>3</v>
      </c>
      <c r="B148" s="9" t="s">
        <v>215</v>
      </c>
      <c r="C148" s="10" t="s">
        <v>216</v>
      </c>
      <c r="D148" s="11">
        <f>D149</f>
        <v>43047.68</v>
      </c>
      <c r="E148" s="30">
        <f t="shared" ref="E148:F148" si="55">E150+E151+E152</f>
        <v>72000</v>
      </c>
      <c r="F148" s="30">
        <f t="shared" si="55"/>
        <v>72000</v>
      </c>
    </row>
    <row r="149" spans="1:6" s="8" customFormat="1" ht="66" x14ac:dyDescent="0.25">
      <c r="A149" s="29" t="s">
        <v>3</v>
      </c>
      <c r="B149" s="29" t="s">
        <v>217</v>
      </c>
      <c r="C149" s="28" t="s">
        <v>218</v>
      </c>
      <c r="D149" s="30">
        <f>D150+D151+D152</f>
        <v>43047.68</v>
      </c>
      <c r="E149" s="30">
        <f t="shared" ref="E149:F149" si="56">E150+E151+E152</f>
        <v>72000</v>
      </c>
      <c r="F149" s="30">
        <f t="shared" si="56"/>
        <v>72000</v>
      </c>
    </row>
    <row r="150" spans="1:6" s="8" customFormat="1" ht="66" x14ac:dyDescent="0.25">
      <c r="A150" s="12" t="s">
        <v>193</v>
      </c>
      <c r="B150" s="12" t="s">
        <v>217</v>
      </c>
      <c r="C150" s="15" t="s">
        <v>218</v>
      </c>
      <c r="D150" s="14">
        <v>47.68</v>
      </c>
      <c r="E150" s="14"/>
      <c r="F150" s="14"/>
    </row>
    <row r="151" spans="1:6" s="8" customFormat="1" ht="66" x14ac:dyDescent="0.25">
      <c r="A151" s="12" t="s">
        <v>507</v>
      </c>
      <c r="B151" s="12" t="s">
        <v>217</v>
      </c>
      <c r="C151" s="15" t="s">
        <v>218</v>
      </c>
      <c r="D151" s="14">
        <v>3000</v>
      </c>
      <c r="E151" s="14"/>
      <c r="F151" s="14"/>
    </row>
    <row r="152" spans="1:6" s="8" customFormat="1" ht="66" x14ac:dyDescent="0.25">
      <c r="A152" s="12" t="s">
        <v>194</v>
      </c>
      <c r="B152" s="12" t="s">
        <v>217</v>
      </c>
      <c r="C152" s="13" t="s">
        <v>218</v>
      </c>
      <c r="D152" s="14">
        <v>40000</v>
      </c>
      <c r="E152" s="14">
        <v>72000</v>
      </c>
      <c r="F152" s="14">
        <v>72000</v>
      </c>
    </row>
    <row r="153" spans="1:6" s="8" customFormat="1" ht="66" x14ac:dyDescent="0.25">
      <c r="A153" s="9" t="s">
        <v>3</v>
      </c>
      <c r="B153" s="9" t="s">
        <v>219</v>
      </c>
      <c r="C153" s="10" t="s">
        <v>220</v>
      </c>
      <c r="D153" s="11">
        <f>D154</f>
        <v>768000</v>
      </c>
      <c r="E153" s="30">
        <f t="shared" ref="E153:F153" si="57">E154</f>
        <v>871400</v>
      </c>
      <c r="F153" s="30">
        <f t="shared" si="57"/>
        <v>871400</v>
      </c>
    </row>
    <row r="154" spans="1:6" s="8" customFormat="1" ht="82.5" x14ac:dyDescent="0.25">
      <c r="A154" s="9" t="s">
        <v>3</v>
      </c>
      <c r="B154" s="9" t="s">
        <v>221</v>
      </c>
      <c r="C154" s="16" t="s">
        <v>222</v>
      </c>
      <c r="D154" s="11">
        <f>D155+D156+D157</f>
        <v>768000</v>
      </c>
      <c r="E154" s="30">
        <f t="shared" ref="E154:F154" si="58">E155+E156+E157</f>
        <v>871400</v>
      </c>
      <c r="F154" s="30">
        <f t="shared" si="58"/>
        <v>871400</v>
      </c>
    </row>
    <row r="155" spans="1:6" s="8" customFormat="1" ht="82.5" x14ac:dyDescent="0.25">
      <c r="A155" s="12" t="s">
        <v>193</v>
      </c>
      <c r="B155" s="12" t="s">
        <v>221</v>
      </c>
      <c r="C155" s="13" t="s">
        <v>222</v>
      </c>
      <c r="D155" s="14">
        <v>56000</v>
      </c>
      <c r="E155" s="14">
        <v>40000</v>
      </c>
      <c r="F155" s="14">
        <v>40000</v>
      </c>
    </row>
    <row r="156" spans="1:6" s="8" customFormat="1" ht="82.5" x14ac:dyDescent="0.25">
      <c r="A156" s="12" t="s">
        <v>508</v>
      </c>
      <c r="B156" s="12" t="s">
        <v>221</v>
      </c>
      <c r="C156" s="13" t="s">
        <v>222</v>
      </c>
      <c r="D156" s="14">
        <v>12000</v>
      </c>
      <c r="E156" s="14"/>
      <c r="F156" s="14"/>
    </row>
    <row r="157" spans="1:6" s="8" customFormat="1" ht="82.5" x14ac:dyDescent="0.25">
      <c r="A157" s="12" t="s">
        <v>194</v>
      </c>
      <c r="B157" s="12" t="s">
        <v>221</v>
      </c>
      <c r="C157" s="13" t="s">
        <v>222</v>
      </c>
      <c r="D157" s="14">
        <v>700000</v>
      </c>
      <c r="E157" s="14">
        <v>831400</v>
      </c>
      <c r="F157" s="14">
        <v>831400</v>
      </c>
    </row>
    <row r="158" spans="1:6" s="8" customFormat="1" ht="33" x14ac:dyDescent="0.25">
      <c r="A158" s="9" t="s">
        <v>111</v>
      </c>
      <c r="B158" s="9" t="s">
        <v>223</v>
      </c>
      <c r="C158" s="10" t="s">
        <v>224</v>
      </c>
      <c r="D158" s="11">
        <f>D159</f>
        <v>220000</v>
      </c>
      <c r="E158" s="11">
        <v>100000</v>
      </c>
      <c r="F158" s="11">
        <v>100000</v>
      </c>
    </row>
    <row r="159" spans="1:6" s="8" customFormat="1" ht="49.5" x14ac:dyDescent="0.25">
      <c r="A159" s="12" t="s">
        <v>111</v>
      </c>
      <c r="B159" s="12" t="s">
        <v>225</v>
      </c>
      <c r="C159" s="15" t="s">
        <v>226</v>
      </c>
      <c r="D159" s="14">
        <v>220000</v>
      </c>
      <c r="E159" s="14">
        <v>100000</v>
      </c>
      <c r="F159" s="14">
        <v>100000</v>
      </c>
    </row>
    <row r="160" spans="1:6" s="8" customFormat="1" ht="99" x14ac:dyDescent="0.25">
      <c r="A160" s="29" t="s">
        <v>3</v>
      </c>
      <c r="B160" s="29" t="s">
        <v>227</v>
      </c>
      <c r="C160" s="28" t="s">
        <v>228</v>
      </c>
      <c r="D160" s="30">
        <f>D161+D163</f>
        <v>1835579</v>
      </c>
      <c r="E160" s="30">
        <f t="shared" ref="E160:F160" si="59">E161+E163</f>
        <v>998900</v>
      </c>
      <c r="F160" s="30">
        <f t="shared" si="59"/>
        <v>998900</v>
      </c>
    </row>
    <row r="161" spans="1:6" s="8" customFormat="1" ht="49.5" x14ac:dyDescent="0.25">
      <c r="A161" s="29" t="s">
        <v>111</v>
      </c>
      <c r="B161" s="29" t="s">
        <v>509</v>
      </c>
      <c r="C161" s="28" t="s">
        <v>510</v>
      </c>
      <c r="D161" s="30">
        <f>D162</f>
        <v>45500</v>
      </c>
      <c r="E161" s="30"/>
      <c r="F161" s="30"/>
    </row>
    <row r="162" spans="1:6" s="8" customFormat="1" ht="66" x14ac:dyDescent="0.25">
      <c r="A162" s="12" t="s">
        <v>111</v>
      </c>
      <c r="B162" s="12" t="s">
        <v>511</v>
      </c>
      <c r="C162" s="15" t="s">
        <v>512</v>
      </c>
      <c r="D162" s="14">
        <v>45500</v>
      </c>
      <c r="E162" s="14"/>
      <c r="F162" s="14"/>
    </row>
    <row r="163" spans="1:6" s="8" customFormat="1" ht="82.5" x14ac:dyDescent="0.25">
      <c r="A163" s="9" t="s">
        <v>3</v>
      </c>
      <c r="B163" s="9" t="s">
        <v>229</v>
      </c>
      <c r="C163" s="16" t="s">
        <v>230</v>
      </c>
      <c r="D163" s="11">
        <f>D164</f>
        <v>1790079</v>
      </c>
      <c r="E163" s="30">
        <f t="shared" ref="E163:F163" si="60">E164</f>
        <v>998900</v>
      </c>
      <c r="F163" s="30">
        <f t="shared" si="60"/>
        <v>998900</v>
      </c>
    </row>
    <row r="164" spans="1:6" s="8" customFormat="1" ht="66" x14ac:dyDescent="0.25">
      <c r="A164" s="9" t="s">
        <v>3</v>
      </c>
      <c r="B164" s="9" t="s">
        <v>231</v>
      </c>
      <c r="C164" s="10" t="s">
        <v>232</v>
      </c>
      <c r="D164" s="11">
        <f>D165+D166+D167+D168</f>
        <v>1790079</v>
      </c>
      <c r="E164" s="30">
        <f t="shared" ref="E164:F164" si="61">E165+E166+E167+E168</f>
        <v>998900</v>
      </c>
      <c r="F164" s="30">
        <f t="shared" si="61"/>
        <v>998900</v>
      </c>
    </row>
    <row r="165" spans="1:6" s="8" customFormat="1" ht="66" x14ac:dyDescent="0.25">
      <c r="A165" s="12" t="s">
        <v>110</v>
      </c>
      <c r="B165" s="12" t="s">
        <v>231</v>
      </c>
      <c r="C165" s="15" t="s">
        <v>232</v>
      </c>
      <c r="D165" s="14">
        <v>505100</v>
      </c>
      <c r="E165" s="14">
        <v>618900</v>
      </c>
      <c r="F165" s="14">
        <v>618900</v>
      </c>
    </row>
    <row r="166" spans="1:6" s="8" customFormat="1" ht="66" x14ac:dyDescent="0.25">
      <c r="A166" s="12" t="s">
        <v>497</v>
      </c>
      <c r="B166" s="12" t="s">
        <v>231</v>
      </c>
      <c r="C166" s="15" t="s">
        <v>232</v>
      </c>
      <c r="D166" s="14">
        <v>6079</v>
      </c>
      <c r="E166" s="14"/>
      <c r="F166" s="14"/>
    </row>
    <row r="167" spans="1:6" s="8" customFormat="1" ht="66" x14ac:dyDescent="0.25">
      <c r="A167" s="12" t="s">
        <v>111</v>
      </c>
      <c r="B167" s="12" t="s">
        <v>231</v>
      </c>
      <c r="C167" s="15" t="s">
        <v>232</v>
      </c>
      <c r="D167" s="14">
        <v>428900</v>
      </c>
      <c r="E167" s="14"/>
      <c r="F167" s="14"/>
    </row>
    <row r="168" spans="1:6" s="8" customFormat="1" ht="66" x14ac:dyDescent="0.25">
      <c r="A168" s="12" t="s">
        <v>97</v>
      </c>
      <c r="B168" s="12" t="s">
        <v>231</v>
      </c>
      <c r="C168" s="15" t="s">
        <v>232</v>
      </c>
      <c r="D168" s="14">
        <v>850000</v>
      </c>
      <c r="E168" s="14">
        <v>380000</v>
      </c>
      <c r="F168" s="14">
        <v>380000</v>
      </c>
    </row>
    <row r="169" spans="1:6" s="8" customFormat="1" ht="16.5" x14ac:dyDescent="0.25">
      <c r="A169" s="9" t="s">
        <v>3</v>
      </c>
      <c r="B169" s="9" t="s">
        <v>233</v>
      </c>
      <c r="C169" s="10" t="s">
        <v>234</v>
      </c>
      <c r="D169" s="11">
        <f>D170+D174+D178</f>
        <v>3223976.42</v>
      </c>
      <c r="E169" s="11"/>
      <c r="F169" s="11"/>
    </row>
    <row r="170" spans="1:6" s="8" customFormat="1" ht="82.5" x14ac:dyDescent="0.25">
      <c r="A170" s="9" t="s">
        <v>3</v>
      </c>
      <c r="B170" s="9" t="s">
        <v>235</v>
      </c>
      <c r="C170" s="16" t="s">
        <v>236</v>
      </c>
      <c r="D170" s="11">
        <f>D171</f>
        <v>312490</v>
      </c>
      <c r="E170" s="11"/>
      <c r="F170" s="11"/>
    </row>
    <row r="171" spans="1:6" s="8" customFormat="1" ht="66" x14ac:dyDescent="0.25">
      <c r="A171" s="29" t="s">
        <v>3</v>
      </c>
      <c r="B171" s="29" t="s">
        <v>237</v>
      </c>
      <c r="C171" s="16" t="s">
        <v>238</v>
      </c>
      <c r="D171" s="30">
        <f>D172+D173</f>
        <v>312490</v>
      </c>
      <c r="E171" s="30"/>
      <c r="F171" s="30"/>
    </row>
    <row r="172" spans="1:6" s="8" customFormat="1" ht="49.5" x14ac:dyDescent="0.25">
      <c r="A172" s="12" t="s">
        <v>110</v>
      </c>
      <c r="B172" s="12" t="s">
        <v>237</v>
      </c>
      <c r="C172" s="15" t="s">
        <v>238</v>
      </c>
      <c r="D172" s="14">
        <v>34150</v>
      </c>
      <c r="E172" s="14"/>
      <c r="F172" s="14"/>
    </row>
    <row r="173" spans="1:6" s="8" customFormat="1" ht="49.5" x14ac:dyDescent="0.25">
      <c r="A173" s="12" t="s">
        <v>111</v>
      </c>
      <c r="B173" s="12" t="s">
        <v>237</v>
      </c>
      <c r="C173" s="15" t="s">
        <v>238</v>
      </c>
      <c r="D173" s="14">
        <v>278340</v>
      </c>
      <c r="E173" s="14"/>
      <c r="F173" s="14"/>
    </row>
    <row r="174" spans="1:6" s="8" customFormat="1" ht="33" x14ac:dyDescent="0.25">
      <c r="A174" s="29" t="s">
        <v>3</v>
      </c>
      <c r="B174" s="29" t="s">
        <v>513</v>
      </c>
      <c r="C174" s="28" t="s">
        <v>514</v>
      </c>
      <c r="D174" s="30">
        <f>D175</f>
        <v>2889486.42</v>
      </c>
      <c r="E174" s="14"/>
      <c r="F174" s="14"/>
    </row>
    <row r="175" spans="1:6" s="8" customFormat="1" ht="49.5" x14ac:dyDescent="0.25">
      <c r="A175" s="29" t="s">
        <v>3</v>
      </c>
      <c r="B175" s="29" t="s">
        <v>515</v>
      </c>
      <c r="C175" s="28" t="s">
        <v>516</v>
      </c>
      <c r="D175" s="30">
        <f>D176+D177</f>
        <v>2889486.42</v>
      </c>
      <c r="E175" s="14"/>
      <c r="F175" s="14"/>
    </row>
    <row r="176" spans="1:6" s="8" customFormat="1" ht="49.5" x14ac:dyDescent="0.25">
      <c r="A176" s="12" t="s">
        <v>245</v>
      </c>
      <c r="B176" s="12" t="s">
        <v>515</v>
      </c>
      <c r="C176" s="15" t="s">
        <v>516</v>
      </c>
      <c r="D176" s="14">
        <v>1484146.42</v>
      </c>
      <c r="E176" s="14"/>
      <c r="F176" s="14"/>
    </row>
    <row r="177" spans="1:6" s="8" customFormat="1" ht="49.5" x14ac:dyDescent="0.25">
      <c r="A177" s="12" t="s">
        <v>111</v>
      </c>
      <c r="B177" s="12" t="s">
        <v>515</v>
      </c>
      <c r="C177" s="15" t="s">
        <v>516</v>
      </c>
      <c r="D177" s="14">
        <v>1405340</v>
      </c>
      <c r="E177" s="14"/>
      <c r="F177" s="14"/>
    </row>
    <row r="178" spans="1:6" s="8" customFormat="1" ht="66" x14ac:dyDescent="0.25">
      <c r="A178" s="29" t="s">
        <v>3</v>
      </c>
      <c r="B178" s="29" t="s">
        <v>517</v>
      </c>
      <c r="C178" s="28" t="s">
        <v>518</v>
      </c>
      <c r="D178" s="30">
        <f>D179</f>
        <v>22000</v>
      </c>
      <c r="E178" s="30"/>
      <c r="F178" s="30"/>
    </row>
    <row r="179" spans="1:6" s="8" customFormat="1" ht="66" x14ac:dyDescent="0.25">
      <c r="A179" s="29" t="s">
        <v>3</v>
      </c>
      <c r="B179" s="29" t="s">
        <v>519</v>
      </c>
      <c r="C179" s="28" t="s">
        <v>520</v>
      </c>
      <c r="D179" s="30">
        <f>D180+D181</f>
        <v>22000</v>
      </c>
      <c r="E179" s="30"/>
      <c r="F179" s="30"/>
    </row>
    <row r="180" spans="1:6" s="8" customFormat="1" ht="49.5" x14ac:dyDescent="0.25">
      <c r="A180" s="12" t="s">
        <v>111</v>
      </c>
      <c r="B180" s="12" t="s">
        <v>519</v>
      </c>
      <c r="C180" s="15" t="s">
        <v>520</v>
      </c>
      <c r="D180" s="14">
        <v>2000</v>
      </c>
      <c r="E180" s="14"/>
      <c r="F180" s="14"/>
    </row>
    <row r="181" spans="1:6" s="8" customFormat="1" ht="115.5" x14ac:dyDescent="0.25">
      <c r="A181" s="12" t="s">
        <v>521</v>
      </c>
      <c r="B181" s="12" t="s">
        <v>522</v>
      </c>
      <c r="C181" s="15" t="s">
        <v>523</v>
      </c>
      <c r="D181" s="14">
        <v>20000</v>
      </c>
      <c r="E181" s="14"/>
      <c r="F181" s="14"/>
    </row>
    <row r="182" spans="1:6" s="8" customFormat="1" ht="16.5" x14ac:dyDescent="0.25">
      <c r="A182" s="9" t="s">
        <v>110</v>
      </c>
      <c r="B182" s="9" t="s">
        <v>239</v>
      </c>
      <c r="C182" s="10" t="s">
        <v>240</v>
      </c>
      <c r="D182" s="11">
        <f>D183</f>
        <v>52.32</v>
      </c>
      <c r="E182" s="30">
        <f t="shared" ref="E182:F182" si="62">E183</f>
        <v>67800</v>
      </c>
      <c r="F182" s="30">
        <f t="shared" si="62"/>
        <v>67800</v>
      </c>
    </row>
    <row r="183" spans="1:6" s="8" customFormat="1" ht="33" x14ac:dyDescent="0.25">
      <c r="A183" s="9" t="s">
        <v>110</v>
      </c>
      <c r="B183" s="9" t="s">
        <v>241</v>
      </c>
      <c r="C183" s="10" t="s">
        <v>242</v>
      </c>
      <c r="D183" s="11">
        <f>D184</f>
        <v>52.32</v>
      </c>
      <c r="E183" s="30">
        <f t="shared" ref="E183:F183" si="63">E184</f>
        <v>67800</v>
      </c>
      <c r="F183" s="30">
        <f t="shared" si="63"/>
        <v>67800</v>
      </c>
    </row>
    <row r="184" spans="1:6" s="8" customFormat="1" ht="49.5" x14ac:dyDescent="0.25">
      <c r="A184" s="12" t="s">
        <v>110</v>
      </c>
      <c r="B184" s="12" t="s">
        <v>243</v>
      </c>
      <c r="C184" s="15" t="s">
        <v>244</v>
      </c>
      <c r="D184" s="14">
        <v>52.32</v>
      </c>
      <c r="E184" s="14">
        <v>67800</v>
      </c>
      <c r="F184" s="14">
        <v>67800</v>
      </c>
    </row>
    <row r="185" spans="1:6" s="8" customFormat="1" ht="16.5" x14ac:dyDescent="0.25">
      <c r="A185" s="9" t="s">
        <v>3</v>
      </c>
      <c r="B185" s="9" t="s">
        <v>397</v>
      </c>
      <c r="C185" s="10" t="s">
        <v>398</v>
      </c>
      <c r="D185" s="11">
        <f>D186+D188</f>
        <v>501250</v>
      </c>
      <c r="E185" s="11"/>
      <c r="F185" s="11"/>
    </row>
    <row r="186" spans="1:6" s="8" customFormat="1" ht="16.5" x14ac:dyDescent="0.25">
      <c r="A186" s="26" t="s">
        <v>245</v>
      </c>
      <c r="B186" s="26" t="s">
        <v>482</v>
      </c>
      <c r="C186" s="25" t="s">
        <v>484</v>
      </c>
      <c r="D186" s="27">
        <f>D187</f>
        <v>33250</v>
      </c>
      <c r="E186" s="27"/>
      <c r="F186" s="27"/>
    </row>
    <row r="187" spans="1:6" s="8" customFormat="1" ht="16.5" x14ac:dyDescent="0.25">
      <c r="A187" s="12" t="s">
        <v>245</v>
      </c>
      <c r="B187" s="12" t="s">
        <v>481</v>
      </c>
      <c r="C187" s="15" t="s">
        <v>483</v>
      </c>
      <c r="D187" s="14">
        <v>33250</v>
      </c>
      <c r="E187" s="14"/>
      <c r="F187" s="14"/>
    </row>
    <row r="188" spans="1:6" s="8" customFormat="1" ht="16.5" x14ac:dyDescent="0.25">
      <c r="A188" s="9" t="s">
        <v>110</v>
      </c>
      <c r="B188" s="9" t="s">
        <v>399</v>
      </c>
      <c r="C188" s="10" t="s">
        <v>400</v>
      </c>
      <c r="D188" s="11">
        <f>D189</f>
        <v>468000</v>
      </c>
      <c r="E188" s="11"/>
      <c r="F188" s="11"/>
    </row>
    <row r="189" spans="1:6" s="8" customFormat="1" ht="16.5" x14ac:dyDescent="0.25">
      <c r="A189" s="9" t="s">
        <v>110</v>
      </c>
      <c r="B189" s="9" t="s">
        <v>401</v>
      </c>
      <c r="C189" s="10" t="s">
        <v>402</v>
      </c>
      <c r="D189" s="11">
        <f>D190</f>
        <v>468000</v>
      </c>
      <c r="E189" s="11"/>
      <c r="F189" s="11"/>
    </row>
    <row r="190" spans="1:6" s="8" customFormat="1" ht="33" x14ac:dyDescent="0.25">
      <c r="A190" s="12" t="s">
        <v>110</v>
      </c>
      <c r="B190" s="12" t="s">
        <v>403</v>
      </c>
      <c r="C190" s="15" t="s">
        <v>404</v>
      </c>
      <c r="D190" s="14">
        <v>468000</v>
      </c>
      <c r="E190" s="14"/>
      <c r="F190" s="14"/>
    </row>
    <row r="191" spans="1:6" s="8" customFormat="1" ht="16.5" x14ac:dyDescent="0.25">
      <c r="A191" s="9" t="s">
        <v>3</v>
      </c>
      <c r="B191" s="9" t="s">
        <v>246</v>
      </c>
      <c r="C191" s="10" t="s">
        <v>247</v>
      </c>
      <c r="D191" s="11">
        <f>D192+D287+D290+D294+D299</f>
        <v>2954073247.4299998</v>
      </c>
      <c r="E191" s="11">
        <v>2130585789.8199999</v>
      </c>
      <c r="F191" s="11">
        <v>2154805958.5999999</v>
      </c>
    </row>
    <row r="192" spans="1:6" s="8" customFormat="1" ht="33" x14ac:dyDescent="0.25">
      <c r="A192" s="9" t="s">
        <v>245</v>
      </c>
      <c r="B192" s="9" t="s">
        <v>248</v>
      </c>
      <c r="C192" s="10" t="s">
        <v>249</v>
      </c>
      <c r="D192" s="11">
        <f>D193+D204+D244+D270</f>
        <v>2929918213.3799996</v>
      </c>
      <c r="E192" s="27">
        <f t="shared" ref="E192:F192" si="64">E193+E204+E244+E270</f>
        <v>2003591589.8200002</v>
      </c>
      <c r="F192" s="27">
        <f t="shared" si="64"/>
        <v>2050919558.5999999</v>
      </c>
    </row>
    <row r="193" spans="1:6" s="8" customFormat="1" ht="16.5" x14ac:dyDescent="0.25">
      <c r="A193" s="9" t="s">
        <v>245</v>
      </c>
      <c r="B193" s="9" t="s">
        <v>250</v>
      </c>
      <c r="C193" s="10" t="s">
        <v>251</v>
      </c>
      <c r="D193" s="11">
        <f>D194+D196+D198+D200</f>
        <v>1389566700</v>
      </c>
      <c r="E193" s="27">
        <f t="shared" ref="E193:F193" si="65">E194+E196+E198+E200</f>
        <v>942780000</v>
      </c>
      <c r="F193" s="27">
        <f t="shared" si="65"/>
        <v>981100000</v>
      </c>
    </row>
    <row r="194" spans="1:6" s="8" customFormat="1" ht="16.5" x14ac:dyDescent="0.25">
      <c r="A194" s="9" t="s">
        <v>245</v>
      </c>
      <c r="B194" s="9" t="s">
        <v>252</v>
      </c>
      <c r="C194" s="10" t="s">
        <v>253</v>
      </c>
      <c r="D194" s="11">
        <f>D195</f>
        <v>72636600</v>
      </c>
      <c r="E194" s="27">
        <f t="shared" ref="E194:F194" si="66">E195</f>
        <v>72636600</v>
      </c>
      <c r="F194" s="27">
        <f t="shared" si="66"/>
        <v>58109300</v>
      </c>
    </row>
    <row r="195" spans="1:6" s="8" customFormat="1" ht="33" x14ac:dyDescent="0.25">
      <c r="A195" s="12" t="s">
        <v>245</v>
      </c>
      <c r="B195" s="12" t="s">
        <v>254</v>
      </c>
      <c r="C195" s="15" t="s">
        <v>255</v>
      </c>
      <c r="D195" s="14">
        <v>72636600</v>
      </c>
      <c r="E195" s="14">
        <v>72636600</v>
      </c>
      <c r="F195" s="14">
        <v>58109300</v>
      </c>
    </row>
    <row r="196" spans="1:6" s="8" customFormat="1" ht="33" x14ac:dyDescent="0.25">
      <c r="A196" s="9" t="s">
        <v>245</v>
      </c>
      <c r="B196" s="9" t="s">
        <v>256</v>
      </c>
      <c r="C196" s="10" t="s">
        <v>257</v>
      </c>
      <c r="D196" s="11">
        <f>D197</f>
        <v>289275100</v>
      </c>
      <c r="E196" s="27">
        <f t="shared" ref="E196:F196" si="67">E197</f>
        <v>274437400</v>
      </c>
      <c r="F196" s="27">
        <f t="shared" si="67"/>
        <v>288964700</v>
      </c>
    </row>
    <row r="197" spans="1:6" s="8" customFormat="1" ht="33" x14ac:dyDescent="0.25">
      <c r="A197" s="12" t="s">
        <v>245</v>
      </c>
      <c r="B197" s="12" t="s">
        <v>258</v>
      </c>
      <c r="C197" s="15" t="s">
        <v>259</v>
      </c>
      <c r="D197" s="14">
        <v>289275100</v>
      </c>
      <c r="E197" s="14">
        <v>274437400</v>
      </c>
      <c r="F197" s="14">
        <v>288964700</v>
      </c>
    </row>
    <row r="198" spans="1:6" s="8" customFormat="1" ht="49.5" x14ac:dyDescent="0.25">
      <c r="A198" s="9" t="s">
        <v>245</v>
      </c>
      <c r="B198" s="9" t="s">
        <v>260</v>
      </c>
      <c r="C198" s="10" t="s">
        <v>261</v>
      </c>
      <c r="D198" s="11">
        <f>D199</f>
        <v>696168000</v>
      </c>
      <c r="E198" s="27">
        <f t="shared" ref="E198:F198" si="68">E199</f>
        <v>449951000</v>
      </c>
      <c r="F198" s="27">
        <f t="shared" si="68"/>
        <v>488271000</v>
      </c>
    </row>
    <row r="199" spans="1:6" s="8" customFormat="1" ht="33" x14ac:dyDescent="0.25">
      <c r="A199" s="12" t="s">
        <v>245</v>
      </c>
      <c r="B199" s="12" t="s">
        <v>262</v>
      </c>
      <c r="C199" s="15" t="s">
        <v>263</v>
      </c>
      <c r="D199" s="14">
        <v>696168000</v>
      </c>
      <c r="E199" s="14">
        <v>449951000</v>
      </c>
      <c r="F199" s="14">
        <v>488271000</v>
      </c>
    </row>
    <row r="200" spans="1:6" s="8" customFormat="1" ht="16.5" x14ac:dyDescent="0.25">
      <c r="A200" s="9" t="s">
        <v>245</v>
      </c>
      <c r="B200" s="9" t="s">
        <v>264</v>
      </c>
      <c r="C200" s="10" t="s">
        <v>265</v>
      </c>
      <c r="D200" s="11">
        <f>D201</f>
        <v>331487000</v>
      </c>
      <c r="E200" s="27">
        <f t="shared" ref="E200:F200" si="69">E201</f>
        <v>145755000</v>
      </c>
      <c r="F200" s="27">
        <f t="shared" si="69"/>
        <v>145755000</v>
      </c>
    </row>
    <row r="201" spans="1:6" s="8" customFormat="1" ht="16.5" x14ac:dyDescent="0.25">
      <c r="A201" s="9" t="s">
        <v>245</v>
      </c>
      <c r="B201" s="9" t="s">
        <v>266</v>
      </c>
      <c r="C201" s="10" t="s">
        <v>267</v>
      </c>
      <c r="D201" s="11">
        <f>D202+D203</f>
        <v>331487000</v>
      </c>
      <c r="E201" s="27">
        <f t="shared" ref="E201:F201" si="70">E202+E203</f>
        <v>145755000</v>
      </c>
      <c r="F201" s="27">
        <f t="shared" si="70"/>
        <v>145755000</v>
      </c>
    </row>
    <row r="202" spans="1:6" s="8" customFormat="1" ht="99" x14ac:dyDescent="0.25">
      <c r="A202" s="12" t="s">
        <v>245</v>
      </c>
      <c r="B202" s="12" t="s">
        <v>268</v>
      </c>
      <c r="C202" s="13" t="s">
        <v>269</v>
      </c>
      <c r="D202" s="14">
        <v>145755000</v>
      </c>
      <c r="E202" s="14">
        <v>145755000</v>
      </c>
      <c r="F202" s="14">
        <v>145755000</v>
      </c>
    </row>
    <row r="203" spans="1:6" s="8" customFormat="1" ht="66" x14ac:dyDescent="0.25">
      <c r="A203" s="12" t="s">
        <v>245</v>
      </c>
      <c r="B203" s="12" t="s">
        <v>270</v>
      </c>
      <c r="C203" s="13" t="s">
        <v>271</v>
      </c>
      <c r="D203" s="14">
        <v>185732000</v>
      </c>
      <c r="E203" s="14"/>
      <c r="F203" s="14"/>
    </row>
    <row r="204" spans="1:6" s="8" customFormat="1" ht="33" x14ac:dyDescent="0.25">
      <c r="A204" s="9" t="s">
        <v>245</v>
      </c>
      <c r="B204" s="9" t="s">
        <v>272</v>
      </c>
      <c r="C204" s="10" t="s">
        <v>273</v>
      </c>
      <c r="D204" s="11">
        <f>D206+D208+D210+D212+D214+D216</f>
        <v>337927662.95000005</v>
      </c>
      <c r="E204" s="27">
        <f t="shared" ref="E204:F204" si="71">E206+E208+E210+E212+E214+E216</f>
        <v>54327029.82</v>
      </c>
      <c r="F204" s="27">
        <f t="shared" si="71"/>
        <v>69991808.599999994</v>
      </c>
    </row>
    <row r="205" spans="1:6" s="8" customFormat="1" ht="82.5" x14ac:dyDescent="0.25">
      <c r="A205" s="9" t="s">
        <v>245</v>
      </c>
      <c r="B205" s="9" t="s">
        <v>405</v>
      </c>
      <c r="C205" s="16" t="s">
        <v>406</v>
      </c>
      <c r="D205" s="11"/>
      <c r="E205" s="11"/>
      <c r="F205" s="11"/>
    </row>
    <row r="206" spans="1:6" s="8" customFormat="1" ht="49.5" x14ac:dyDescent="0.25">
      <c r="A206" s="9" t="s">
        <v>245</v>
      </c>
      <c r="B206" s="9" t="s">
        <v>274</v>
      </c>
      <c r="C206" s="10" t="s">
        <v>275</v>
      </c>
      <c r="D206" s="11">
        <f>D207</f>
        <v>28583800</v>
      </c>
      <c r="E206" s="27">
        <f t="shared" ref="E206:F206" si="72">E207</f>
        <v>28583800</v>
      </c>
      <c r="F206" s="27">
        <f t="shared" si="72"/>
        <v>28167800</v>
      </c>
    </row>
    <row r="207" spans="1:6" s="8" customFormat="1" ht="49.5" x14ac:dyDescent="0.25">
      <c r="A207" s="12" t="s">
        <v>245</v>
      </c>
      <c r="B207" s="12" t="s">
        <v>276</v>
      </c>
      <c r="C207" s="15" t="s">
        <v>277</v>
      </c>
      <c r="D207" s="14">
        <v>28583800</v>
      </c>
      <c r="E207" s="14">
        <v>28583800</v>
      </c>
      <c r="F207" s="14">
        <v>28167800</v>
      </c>
    </row>
    <row r="208" spans="1:6" s="8" customFormat="1" ht="33" x14ac:dyDescent="0.25">
      <c r="A208" s="9" t="s">
        <v>245</v>
      </c>
      <c r="B208" s="9" t="s">
        <v>407</v>
      </c>
      <c r="C208" s="10" t="s">
        <v>408</v>
      </c>
      <c r="D208" s="11">
        <f>D209</f>
        <v>1878039.58</v>
      </c>
      <c r="E208" s="27">
        <f t="shared" ref="E208:F208" si="73">E209</f>
        <v>1648194.71</v>
      </c>
      <c r="F208" s="27">
        <f t="shared" si="73"/>
        <v>1602373.49</v>
      </c>
    </row>
    <row r="209" spans="1:6" s="8" customFormat="1" ht="33" x14ac:dyDescent="0.25">
      <c r="A209" s="12" t="s">
        <v>245</v>
      </c>
      <c r="B209" s="12" t="s">
        <v>409</v>
      </c>
      <c r="C209" s="15" t="s">
        <v>410</v>
      </c>
      <c r="D209" s="14">
        <v>1878039.58</v>
      </c>
      <c r="E209" s="14">
        <v>1648194.71</v>
      </c>
      <c r="F209" s="14">
        <v>1602373.49</v>
      </c>
    </row>
    <row r="210" spans="1:6" s="8" customFormat="1" ht="16.5" x14ac:dyDescent="0.25">
      <c r="A210" s="9" t="s">
        <v>245</v>
      </c>
      <c r="B210" s="9" t="s">
        <v>278</v>
      </c>
      <c r="C210" s="10" t="s">
        <v>279</v>
      </c>
      <c r="D210" s="11">
        <f>D211</f>
        <v>55400</v>
      </c>
      <c r="E210" s="27">
        <f t="shared" ref="E210:F210" si="74">E211</f>
        <v>57400</v>
      </c>
      <c r="F210" s="27">
        <f t="shared" si="74"/>
        <v>57000</v>
      </c>
    </row>
    <row r="211" spans="1:6" s="8" customFormat="1" ht="16.5" x14ac:dyDescent="0.25">
      <c r="A211" s="12" t="s">
        <v>245</v>
      </c>
      <c r="B211" s="12" t="s">
        <v>280</v>
      </c>
      <c r="C211" s="15" t="s">
        <v>281</v>
      </c>
      <c r="D211" s="14">
        <v>55400</v>
      </c>
      <c r="E211" s="14">
        <v>57400</v>
      </c>
      <c r="F211" s="14">
        <v>57000</v>
      </c>
    </row>
    <row r="212" spans="1:6" s="8" customFormat="1" ht="33" x14ac:dyDescent="0.25">
      <c r="A212" s="9" t="s">
        <v>245</v>
      </c>
      <c r="B212" s="9" t="s">
        <v>282</v>
      </c>
      <c r="C212" s="10" t="s">
        <v>283</v>
      </c>
      <c r="D212" s="11">
        <f>D213</f>
        <v>27744187.27</v>
      </c>
      <c r="E212" s="27">
        <f t="shared" ref="E212:F212" si="75">E213</f>
        <v>1716135.11</v>
      </c>
      <c r="F212" s="27">
        <f t="shared" si="75"/>
        <v>1716135.11</v>
      </c>
    </row>
    <row r="213" spans="1:6" s="8" customFormat="1" ht="33" x14ac:dyDescent="0.25">
      <c r="A213" s="12" t="s">
        <v>245</v>
      </c>
      <c r="B213" s="12" t="s">
        <v>284</v>
      </c>
      <c r="C213" s="15" t="s">
        <v>285</v>
      </c>
      <c r="D213" s="14">
        <v>27744187.27</v>
      </c>
      <c r="E213" s="14">
        <v>1716135.11</v>
      </c>
      <c r="F213" s="14">
        <v>1716135.11</v>
      </c>
    </row>
    <row r="214" spans="1:6" s="8" customFormat="1" ht="33" x14ac:dyDescent="0.25">
      <c r="A214" s="9" t="s">
        <v>245</v>
      </c>
      <c r="B214" s="9" t="s">
        <v>286</v>
      </c>
      <c r="C214" s="10" t="s">
        <v>287</v>
      </c>
      <c r="D214" s="11"/>
      <c r="E214" s="11"/>
      <c r="F214" s="11">
        <f>F215</f>
        <v>16127000</v>
      </c>
    </row>
    <row r="215" spans="1:6" s="8" customFormat="1" ht="33" x14ac:dyDescent="0.25">
      <c r="A215" s="12" t="s">
        <v>245</v>
      </c>
      <c r="B215" s="12" t="s">
        <v>288</v>
      </c>
      <c r="C215" s="15" t="s">
        <v>289</v>
      </c>
      <c r="D215" s="14"/>
      <c r="E215" s="14"/>
      <c r="F215" s="14">
        <v>16127000</v>
      </c>
    </row>
    <row r="216" spans="1:6" s="8" customFormat="1" ht="16.5" x14ac:dyDescent="0.25">
      <c r="A216" s="9" t="s">
        <v>245</v>
      </c>
      <c r="B216" s="9" t="s">
        <v>290</v>
      </c>
      <c r="C216" s="10" t="s">
        <v>291</v>
      </c>
      <c r="D216" s="11">
        <f>D217</f>
        <v>279666236.10000002</v>
      </c>
      <c r="E216" s="27">
        <f t="shared" ref="E216:F216" si="76">E217</f>
        <v>22321500</v>
      </c>
      <c r="F216" s="27">
        <f t="shared" si="76"/>
        <v>22321500</v>
      </c>
    </row>
    <row r="217" spans="1:6" s="8" customFormat="1" ht="16.5" x14ac:dyDescent="0.25">
      <c r="A217" s="9" t="s">
        <v>245</v>
      </c>
      <c r="B217" s="9" t="s">
        <v>292</v>
      </c>
      <c r="C217" s="10" t="s">
        <v>293</v>
      </c>
      <c r="D217" s="11">
        <f>SUM(D218:D243)</f>
        <v>279666236.10000002</v>
      </c>
      <c r="E217" s="27">
        <f t="shared" ref="E217:F217" si="77">SUM(E218:E243)</f>
        <v>22321500</v>
      </c>
      <c r="F217" s="27">
        <f t="shared" si="77"/>
        <v>22321500</v>
      </c>
    </row>
    <row r="218" spans="1:6" s="8" customFormat="1" ht="82.5" x14ac:dyDescent="0.25">
      <c r="A218" s="12" t="s">
        <v>245</v>
      </c>
      <c r="B218" s="12" t="s">
        <v>294</v>
      </c>
      <c r="C218" s="13" t="s">
        <v>295</v>
      </c>
      <c r="D218" s="14">
        <v>1387800</v>
      </c>
      <c r="E218" s="14"/>
      <c r="F218" s="14"/>
    </row>
    <row r="219" spans="1:6" s="8" customFormat="1" ht="82.5" x14ac:dyDescent="0.25">
      <c r="A219" s="12" t="s">
        <v>245</v>
      </c>
      <c r="B219" s="12" t="s">
        <v>411</v>
      </c>
      <c r="C219" s="13" t="s">
        <v>412</v>
      </c>
      <c r="D219" s="14">
        <v>5160200</v>
      </c>
      <c r="E219" s="14"/>
      <c r="F219" s="14"/>
    </row>
    <row r="220" spans="1:6" s="8" customFormat="1" ht="66" x14ac:dyDescent="0.25">
      <c r="A220" s="12" t="s">
        <v>245</v>
      </c>
      <c r="B220" s="12" t="s">
        <v>413</v>
      </c>
      <c r="C220" s="13" t="s">
        <v>414</v>
      </c>
      <c r="D220" s="14">
        <v>2086000</v>
      </c>
      <c r="E220" s="14"/>
      <c r="F220" s="14"/>
    </row>
    <row r="221" spans="1:6" s="8" customFormat="1" ht="165" x14ac:dyDescent="0.25">
      <c r="A221" s="12" t="s">
        <v>245</v>
      </c>
      <c r="B221" s="12" t="s">
        <v>296</v>
      </c>
      <c r="C221" s="13" t="s">
        <v>297</v>
      </c>
      <c r="D221" s="14">
        <v>97500</v>
      </c>
      <c r="E221" s="14">
        <v>97500</v>
      </c>
      <c r="F221" s="14">
        <v>97500</v>
      </c>
    </row>
    <row r="222" spans="1:6" s="8" customFormat="1" ht="66" x14ac:dyDescent="0.25">
      <c r="A222" s="12" t="s">
        <v>245</v>
      </c>
      <c r="B222" s="12" t="s">
        <v>415</v>
      </c>
      <c r="C222" s="13" t="s">
        <v>416</v>
      </c>
      <c r="D222" s="14">
        <v>70500</v>
      </c>
      <c r="E222" s="14"/>
      <c r="F222" s="14"/>
    </row>
    <row r="223" spans="1:6" s="8" customFormat="1" ht="99" x14ac:dyDescent="0.25">
      <c r="A223" s="12" t="s">
        <v>245</v>
      </c>
      <c r="B223" s="12" t="s">
        <v>417</v>
      </c>
      <c r="C223" s="13" t="s">
        <v>418</v>
      </c>
      <c r="D223" s="14">
        <v>228200</v>
      </c>
      <c r="E223" s="14"/>
      <c r="F223" s="14"/>
    </row>
    <row r="224" spans="1:6" s="8" customFormat="1" ht="132" x14ac:dyDescent="0.25">
      <c r="A224" s="12" t="s">
        <v>245</v>
      </c>
      <c r="B224" s="12" t="s">
        <v>419</v>
      </c>
      <c r="C224" s="13" t="s">
        <v>420</v>
      </c>
      <c r="D224" s="14">
        <v>805000</v>
      </c>
      <c r="E224" s="14"/>
      <c r="F224" s="14"/>
    </row>
    <row r="225" spans="1:6" s="8" customFormat="1" ht="99" x14ac:dyDescent="0.25">
      <c r="A225" s="12" t="s">
        <v>245</v>
      </c>
      <c r="B225" s="12" t="s">
        <v>421</v>
      </c>
      <c r="C225" s="13" t="s">
        <v>422</v>
      </c>
      <c r="D225" s="14">
        <v>8000000</v>
      </c>
      <c r="E225" s="14"/>
      <c r="F225" s="14"/>
    </row>
    <row r="226" spans="1:6" s="8" customFormat="1" ht="66" x14ac:dyDescent="0.25">
      <c r="A226" s="12" t="s">
        <v>245</v>
      </c>
      <c r="B226" s="12" t="s">
        <v>298</v>
      </c>
      <c r="C226" s="13" t="s">
        <v>299</v>
      </c>
      <c r="D226" s="14">
        <v>1370500</v>
      </c>
      <c r="E226" s="14">
        <v>1370500</v>
      </c>
      <c r="F226" s="14">
        <v>1370500</v>
      </c>
    </row>
    <row r="227" spans="1:6" s="8" customFormat="1" ht="82.5" x14ac:dyDescent="0.25">
      <c r="A227" s="12" t="s">
        <v>245</v>
      </c>
      <c r="B227" s="12" t="s">
        <v>423</v>
      </c>
      <c r="C227" s="13" t="s">
        <v>424</v>
      </c>
      <c r="D227" s="14">
        <v>2084800</v>
      </c>
      <c r="E227" s="14"/>
      <c r="F227" s="14"/>
    </row>
    <row r="228" spans="1:6" s="8" customFormat="1" ht="66" x14ac:dyDescent="0.25">
      <c r="A228" s="12" t="s">
        <v>245</v>
      </c>
      <c r="B228" s="12" t="s">
        <v>300</v>
      </c>
      <c r="C228" s="13" t="s">
        <v>301</v>
      </c>
      <c r="D228" s="14">
        <v>70700</v>
      </c>
      <c r="E228" s="14">
        <v>70700</v>
      </c>
      <c r="F228" s="14">
        <v>70700</v>
      </c>
    </row>
    <row r="229" spans="1:6" s="8" customFormat="1" ht="115.5" x14ac:dyDescent="0.25">
      <c r="A229" s="12" t="s">
        <v>245</v>
      </c>
      <c r="B229" s="12" t="s">
        <v>425</v>
      </c>
      <c r="C229" s="13" t="s">
        <v>426</v>
      </c>
      <c r="D229" s="14">
        <v>13859901</v>
      </c>
      <c r="E229" s="14"/>
      <c r="F229" s="14"/>
    </row>
    <row r="230" spans="1:6" s="8" customFormat="1" ht="82.5" x14ac:dyDescent="0.25">
      <c r="A230" s="12" t="s">
        <v>245</v>
      </c>
      <c r="B230" s="12" t="s">
        <v>427</v>
      </c>
      <c r="C230" s="13" t="s">
        <v>428</v>
      </c>
      <c r="D230" s="14">
        <v>28296900</v>
      </c>
      <c r="E230" s="14"/>
      <c r="F230" s="14"/>
    </row>
    <row r="231" spans="1:6" s="8" customFormat="1" ht="82.5" x14ac:dyDescent="0.25">
      <c r="A231" s="12" t="s">
        <v>245</v>
      </c>
      <c r="B231" s="12" t="s">
        <v>429</v>
      </c>
      <c r="C231" s="13" t="s">
        <v>430</v>
      </c>
      <c r="D231" s="14">
        <v>363962</v>
      </c>
      <c r="E231" s="14"/>
      <c r="F231" s="14"/>
    </row>
    <row r="232" spans="1:6" s="8" customFormat="1" ht="82.5" x14ac:dyDescent="0.25">
      <c r="A232" s="12" t="s">
        <v>245</v>
      </c>
      <c r="B232" s="12" t="s">
        <v>302</v>
      </c>
      <c r="C232" s="13" t="s">
        <v>525</v>
      </c>
      <c r="D232" s="14">
        <v>3455000</v>
      </c>
      <c r="E232" s="14">
        <v>2764000</v>
      </c>
      <c r="F232" s="14">
        <v>2764000</v>
      </c>
    </row>
    <row r="233" spans="1:6" s="8" customFormat="1" ht="181.5" x14ac:dyDescent="0.25">
      <c r="A233" s="12" t="s">
        <v>245</v>
      </c>
      <c r="B233" s="12" t="s">
        <v>431</v>
      </c>
      <c r="C233" s="13" t="s">
        <v>432</v>
      </c>
      <c r="D233" s="14">
        <v>22563000</v>
      </c>
      <c r="E233" s="14"/>
      <c r="F233" s="14"/>
    </row>
    <row r="234" spans="1:6" s="8" customFormat="1" ht="99" x14ac:dyDescent="0.25">
      <c r="A234" s="12" t="s">
        <v>245</v>
      </c>
      <c r="B234" s="12" t="s">
        <v>433</v>
      </c>
      <c r="C234" s="13" t="s">
        <v>434</v>
      </c>
      <c r="D234" s="14">
        <v>777754.92</v>
      </c>
      <c r="E234" s="14"/>
      <c r="F234" s="14"/>
    </row>
    <row r="235" spans="1:6" s="8" customFormat="1" ht="82.5" x14ac:dyDescent="0.25">
      <c r="A235" s="12" t="s">
        <v>245</v>
      </c>
      <c r="B235" s="12" t="s">
        <v>303</v>
      </c>
      <c r="C235" s="13" t="s">
        <v>304</v>
      </c>
      <c r="D235" s="14">
        <v>3316000</v>
      </c>
      <c r="E235" s="14">
        <v>3316000</v>
      </c>
      <c r="F235" s="14">
        <v>3316000</v>
      </c>
    </row>
    <row r="236" spans="1:6" s="8" customFormat="1" ht="115.5" x14ac:dyDescent="0.25">
      <c r="A236" s="12" t="s">
        <v>245</v>
      </c>
      <c r="B236" s="12" t="s">
        <v>305</v>
      </c>
      <c r="C236" s="13" t="s">
        <v>306</v>
      </c>
      <c r="D236" s="14">
        <v>19141000</v>
      </c>
      <c r="E236" s="14">
        <v>13279500</v>
      </c>
      <c r="F236" s="14">
        <v>13279500</v>
      </c>
    </row>
    <row r="237" spans="1:6" s="8" customFormat="1" ht="82.5" x14ac:dyDescent="0.25">
      <c r="A237" s="12" t="s">
        <v>245</v>
      </c>
      <c r="B237" s="12" t="s">
        <v>307</v>
      </c>
      <c r="C237" s="13" t="s">
        <v>308</v>
      </c>
      <c r="D237" s="14">
        <v>1423300</v>
      </c>
      <c r="E237" s="14">
        <v>1423300</v>
      </c>
      <c r="F237" s="14">
        <v>1423300</v>
      </c>
    </row>
    <row r="238" spans="1:6" s="8" customFormat="1" ht="115.5" x14ac:dyDescent="0.25">
      <c r="A238" s="12" t="s">
        <v>245</v>
      </c>
      <c r="B238" s="12" t="s">
        <v>435</v>
      </c>
      <c r="C238" s="13" t="s">
        <v>473</v>
      </c>
      <c r="D238" s="14">
        <v>15156818.18</v>
      </c>
      <c r="E238" s="14"/>
      <c r="F238" s="14"/>
    </row>
    <row r="239" spans="1:6" s="8" customFormat="1" ht="115.5" x14ac:dyDescent="0.25">
      <c r="A239" s="12" t="s">
        <v>245</v>
      </c>
      <c r="B239" s="12" t="s">
        <v>436</v>
      </c>
      <c r="C239" s="13" t="s">
        <v>437</v>
      </c>
      <c r="D239" s="14">
        <v>955000</v>
      </c>
      <c r="E239" s="14"/>
      <c r="F239" s="14"/>
    </row>
    <row r="240" spans="1:6" s="8" customFormat="1" ht="82.5" x14ac:dyDescent="0.25">
      <c r="A240" s="12" t="s">
        <v>245</v>
      </c>
      <c r="B240" s="12" t="s">
        <v>309</v>
      </c>
      <c r="C240" s="13" t="s">
        <v>310</v>
      </c>
      <c r="D240" s="14">
        <v>109182000</v>
      </c>
      <c r="E240" s="14"/>
      <c r="F240" s="14"/>
    </row>
    <row r="241" spans="1:6" s="8" customFormat="1" ht="99" x14ac:dyDescent="0.25">
      <c r="A241" s="12" t="s">
        <v>245</v>
      </c>
      <c r="B241" s="12" t="s">
        <v>438</v>
      </c>
      <c r="C241" s="13" t="s">
        <v>439</v>
      </c>
      <c r="D241" s="14">
        <v>3150000</v>
      </c>
      <c r="E241" s="14"/>
      <c r="F241" s="14"/>
    </row>
    <row r="242" spans="1:6" s="8" customFormat="1" ht="99" x14ac:dyDescent="0.25">
      <c r="A242" s="12" t="s">
        <v>245</v>
      </c>
      <c r="B242" s="12" t="s">
        <v>440</v>
      </c>
      <c r="C242" s="13" t="s">
        <v>441</v>
      </c>
      <c r="D242" s="14">
        <v>6664400</v>
      </c>
      <c r="E242" s="14"/>
      <c r="F242" s="14"/>
    </row>
    <row r="243" spans="1:6" s="8" customFormat="1" ht="82.5" x14ac:dyDescent="0.25">
      <c r="A243" s="12" t="s">
        <v>245</v>
      </c>
      <c r="B243" s="12" t="s">
        <v>442</v>
      </c>
      <c r="C243" s="13" t="s">
        <v>443</v>
      </c>
      <c r="D243" s="14">
        <v>30000000</v>
      </c>
      <c r="E243" s="14"/>
      <c r="F243" s="14"/>
    </row>
    <row r="244" spans="1:6" s="8" customFormat="1" ht="16.5" x14ac:dyDescent="0.25">
      <c r="A244" s="9" t="s">
        <v>245</v>
      </c>
      <c r="B244" s="9" t="s">
        <v>311</v>
      </c>
      <c r="C244" s="10" t="s">
        <v>312</v>
      </c>
      <c r="D244" s="11">
        <f>D245+D264+D266+D268</f>
        <v>1116383659.3299999</v>
      </c>
      <c r="E244" s="27">
        <f t="shared" ref="E244:F244" si="78">E245+E264+E266+E268</f>
        <v>969962600</v>
      </c>
      <c r="F244" s="27">
        <f t="shared" si="78"/>
        <v>962588200</v>
      </c>
    </row>
    <row r="245" spans="1:6" s="8" customFormat="1" ht="33" x14ac:dyDescent="0.25">
      <c r="A245" s="9" t="s">
        <v>245</v>
      </c>
      <c r="B245" s="9" t="s">
        <v>313</v>
      </c>
      <c r="C245" s="10" t="s">
        <v>314</v>
      </c>
      <c r="D245" s="11">
        <f>D246</f>
        <v>1096708032.52</v>
      </c>
      <c r="E245" s="27">
        <f t="shared" ref="E245:F245" si="79">E246</f>
        <v>962229246.07000005</v>
      </c>
      <c r="F245" s="27">
        <f t="shared" si="79"/>
        <v>954984153.39999998</v>
      </c>
    </row>
    <row r="246" spans="1:6" s="8" customFormat="1" ht="33" x14ac:dyDescent="0.25">
      <c r="A246" s="9" t="s">
        <v>245</v>
      </c>
      <c r="B246" s="9" t="s">
        <v>315</v>
      </c>
      <c r="C246" s="10" t="s">
        <v>316</v>
      </c>
      <c r="D246" s="11">
        <f>SUM(D247:D263)</f>
        <v>1096708032.52</v>
      </c>
      <c r="E246" s="27">
        <f t="shared" ref="E246:F246" si="80">SUM(E247:E263)</f>
        <v>962229246.07000005</v>
      </c>
      <c r="F246" s="27">
        <f t="shared" si="80"/>
        <v>954984153.39999998</v>
      </c>
    </row>
    <row r="247" spans="1:6" s="8" customFormat="1" ht="99" x14ac:dyDescent="0.25">
      <c r="A247" s="12" t="s">
        <v>245</v>
      </c>
      <c r="B247" s="12" t="s">
        <v>317</v>
      </c>
      <c r="C247" s="13" t="s">
        <v>318</v>
      </c>
      <c r="D247" s="14">
        <v>1350100</v>
      </c>
      <c r="E247" s="14">
        <v>1275100</v>
      </c>
      <c r="F247" s="14">
        <v>1275100</v>
      </c>
    </row>
    <row r="248" spans="1:6" s="8" customFormat="1" ht="214.5" x14ac:dyDescent="0.25">
      <c r="A248" s="12" t="s">
        <v>245</v>
      </c>
      <c r="B248" s="12" t="s">
        <v>319</v>
      </c>
      <c r="C248" s="13" t="s">
        <v>320</v>
      </c>
      <c r="D248" s="14">
        <v>124688700</v>
      </c>
      <c r="E248" s="14">
        <v>115402100</v>
      </c>
      <c r="F248" s="14">
        <v>115402100</v>
      </c>
    </row>
    <row r="249" spans="1:6" s="8" customFormat="1" ht="231" x14ac:dyDescent="0.25">
      <c r="A249" s="12" t="s">
        <v>245</v>
      </c>
      <c r="B249" s="12" t="s">
        <v>321</v>
      </c>
      <c r="C249" s="13" t="s">
        <v>322</v>
      </c>
      <c r="D249" s="14">
        <v>110891500</v>
      </c>
      <c r="E249" s="14">
        <v>101456000</v>
      </c>
      <c r="F249" s="14">
        <v>101456000</v>
      </c>
    </row>
    <row r="250" spans="1:6" s="8" customFormat="1" ht="99" x14ac:dyDescent="0.25">
      <c r="A250" s="12" t="s">
        <v>245</v>
      </c>
      <c r="B250" s="12" t="s">
        <v>323</v>
      </c>
      <c r="C250" s="13" t="s">
        <v>324</v>
      </c>
      <c r="D250" s="14">
        <v>239000</v>
      </c>
      <c r="E250" s="14">
        <v>247500</v>
      </c>
      <c r="F250" s="14">
        <v>247500</v>
      </c>
    </row>
    <row r="251" spans="1:6" s="8" customFormat="1" ht="66" x14ac:dyDescent="0.25">
      <c r="A251" s="12" t="s">
        <v>245</v>
      </c>
      <c r="B251" s="12" t="s">
        <v>325</v>
      </c>
      <c r="C251" s="13" t="s">
        <v>326</v>
      </c>
      <c r="D251" s="14">
        <v>1358700</v>
      </c>
      <c r="E251" s="14">
        <v>1283700</v>
      </c>
      <c r="F251" s="14">
        <v>1283700</v>
      </c>
    </row>
    <row r="252" spans="1:6" s="8" customFormat="1" ht="114" customHeight="1" x14ac:dyDescent="0.25">
      <c r="A252" s="12" t="s">
        <v>245</v>
      </c>
      <c r="B252" s="12" t="s">
        <v>327</v>
      </c>
      <c r="C252" s="13" t="s">
        <v>328</v>
      </c>
      <c r="D252" s="14">
        <v>2535540</v>
      </c>
      <c r="E252" s="14">
        <v>3478700</v>
      </c>
      <c r="F252" s="14">
        <v>3478700</v>
      </c>
    </row>
    <row r="253" spans="1:6" s="8" customFormat="1" ht="102" customHeight="1" x14ac:dyDescent="0.25">
      <c r="A253" s="12" t="s">
        <v>245</v>
      </c>
      <c r="B253" s="12" t="s">
        <v>329</v>
      </c>
      <c r="C253" s="13" t="s">
        <v>330</v>
      </c>
      <c r="D253" s="14">
        <v>16000</v>
      </c>
      <c r="E253" s="14">
        <v>14100</v>
      </c>
      <c r="F253" s="14">
        <v>14100</v>
      </c>
    </row>
    <row r="254" spans="1:6" s="8" customFormat="1" ht="117" customHeight="1" x14ac:dyDescent="0.25">
      <c r="A254" s="17" t="s">
        <v>245</v>
      </c>
      <c r="B254" s="17" t="s">
        <v>331</v>
      </c>
      <c r="C254" s="18" t="s">
        <v>332</v>
      </c>
      <c r="D254" s="19">
        <v>9865400</v>
      </c>
      <c r="E254" s="19">
        <v>9340400</v>
      </c>
      <c r="F254" s="19">
        <v>9340400</v>
      </c>
    </row>
    <row r="255" spans="1:6" s="8" customFormat="1" ht="171.75" customHeight="1" x14ac:dyDescent="0.25">
      <c r="A255" s="17" t="s">
        <v>245</v>
      </c>
      <c r="B255" s="17" t="s">
        <v>333</v>
      </c>
      <c r="C255" s="18" t="s">
        <v>334</v>
      </c>
      <c r="D255" s="19">
        <v>999200</v>
      </c>
      <c r="E255" s="19">
        <v>1138900</v>
      </c>
      <c r="F255" s="19">
        <v>1138900</v>
      </c>
    </row>
    <row r="256" spans="1:6" s="8" customFormat="1" ht="219" customHeight="1" x14ac:dyDescent="0.25">
      <c r="A256" s="17" t="s">
        <v>245</v>
      </c>
      <c r="B256" s="17" t="s">
        <v>335</v>
      </c>
      <c r="C256" s="18" t="s">
        <v>336</v>
      </c>
      <c r="D256" s="19">
        <v>459681000</v>
      </c>
      <c r="E256" s="19">
        <v>396759700</v>
      </c>
      <c r="F256" s="19">
        <v>396759700</v>
      </c>
    </row>
    <row r="257" spans="1:6" s="8" customFormat="1" ht="133.5" customHeight="1" x14ac:dyDescent="0.25">
      <c r="A257" s="17" t="s">
        <v>245</v>
      </c>
      <c r="B257" s="17" t="s">
        <v>337</v>
      </c>
      <c r="C257" s="18" t="s">
        <v>338</v>
      </c>
      <c r="D257" s="19">
        <v>7770400</v>
      </c>
      <c r="E257" s="19">
        <v>7770400</v>
      </c>
      <c r="F257" s="19">
        <v>7770400</v>
      </c>
    </row>
    <row r="258" spans="1:6" s="8" customFormat="1" ht="105.75" customHeight="1" x14ac:dyDescent="0.25">
      <c r="A258" s="17" t="s">
        <v>245</v>
      </c>
      <c r="B258" s="17" t="s">
        <v>339</v>
      </c>
      <c r="C258" s="18" t="s">
        <v>340</v>
      </c>
      <c r="D258" s="19">
        <v>1295000</v>
      </c>
      <c r="E258" s="19">
        <v>1275000</v>
      </c>
      <c r="F258" s="19">
        <v>1275000</v>
      </c>
    </row>
    <row r="259" spans="1:6" s="8" customFormat="1" ht="172.5" customHeight="1" x14ac:dyDescent="0.25">
      <c r="A259" s="17" t="s">
        <v>245</v>
      </c>
      <c r="B259" s="17" t="s">
        <v>341</v>
      </c>
      <c r="C259" s="18" t="s">
        <v>342</v>
      </c>
      <c r="D259" s="19">
        <v>13080992.52</v>
      </c>
      <c r="E259" s="19">
        <v>7377246.0700000003</v>
      </c>
      <c r="F259" s="19">
        <v>132153.4</v>
      </c>
    </row>
    <row r="260" spans="1:6" s="8" customFormat="1" ht="219.75" customHeight="1" x14ac:dyDescent="0.25">
      <c r="A260" s="17" t="s">
        <v>245</v>
      </c>
      <c r="B260" s="17" t="s">
        <v>343</v>
      </c>
      <c r="C260" s="18" t="s">
        <v>344</v>
      </c>
      <c r="D260" s="19">
        <v>344187900</v>
      </c>
      <c r="E260" s="19">
        <v>296832400</v>
      </c>
      <c r="F260" s="19">
        <v>296832400</v>
      </c>
    </row>
    <row r="261" spans="1:6" s="8" customFormat="1" ht="87" customHeight="1" x14ac:dyDescent="0.25">
      <c r="A261" s="17" t="s">
        <v>245</v>
      </c>
      <c r="B261" s="17" t="s">
        <v>345</v>
      </c>
      <c r="C261" s="18" t="s">
        <v>346</v>
      </c>
      <c r="D261" s="19">
        <v>2629200</v>
      </c>
      <c r="E261" s="19">
        <v>2479200</v>
      </c>
      <c r="F261" s="19">
        <v>2479200</v>
      </c>
    </row>
    <row r="262" spans="1:6" s="8" customFormat="1" ht="90" customHeight="1" x14ac:dyDescent="0.25">
      <c r="A262" s="17" t="s">
        <v>245</v>
      </c>
      <c r="B262" s="17" t="s">
        <v>347</v>
      </c>
      <c r="C262" s="18" t="s">
        <v>348</v>
      </c>
      <c r="D262" s="19">
        <v>15973700</v>
      </c>
      <c r="E262" s="19">
        <v>15973700</v>
      </c>
      <c r="F262" s="19">
        <v>15973700</v>
      </c>
    </row>
    <row r="263" spans="1:6" s="8" customFormat="1" ht="168.75" customHeight="1" x14ac:dyDescent="0.25">
      <c r="A263" s="17" t="s">
        <v>245</v>
      </c>
      <c r="B263" s="17" t="s">
        <v>349</v>
      </c>
      <c r="C263" s="18" t="s">
        <v>524</v>
      </c>
      <c r="D263" s="19">
        <v>145700</v>
      </c>
      <c r="E263" s="19">
        <v>125100</v>
      </c>
      <c r="F263" s="19">
        <v>125100</v>
      </c>
    </row>
    <row r="264" spans="1:6" s="8" customFormat="1" ht="74.25" customHeight="1" x14ac:dyDescent="0.25">
      <c r="A264" s="20" t="s">
        <v>245</v>
      </c>
      <c r="B264" s="20" t="s">
        <v>350</v>
      </c>
      <c r="C264" s="21" t="s">
        <v>351</v>
      </c>
      <c r="D264" s="22">
        <f>D265</f>
        <v>3158300</v>
      </c>
      <c r="E264" s="22">
        <f t="shared" ref="E264:F264" si="81">E265</f>
        <v>3022800</v>
      </c>
      <c r="F264" s="22">
        <f t="shared" si="81"/>
        <v>3022800</v>
      </c>
    </row>
    <row r="265" spans="1:6" s="8" customFormat="1" ht="72.75" customHeight="1" x14ac:dyDescent="0.25">
      <c r="A265" s="17" t="s">
        <v>245</v>
      </c>
      <c r="B265" s="17" t="s">
        <v>352</v>
      </c>
      <c r="C265" s="23" t="s">
        <v>353</v>
      </c>
      <c r="D265" s="19">
        <v>3158300</v>
      </c>
      <c r="E265" s="19">
        <v>3022800</v>
      </c>
      <c r="F265" s="19">
        <v>3022800</v>
      </c>
    </row>
    <row r="266" spans="1:6" s="8" customFormat="1" ht="56.25" customHeight="1" x14ac:dyDescent="0.25">
      <c r="A266" s="20" t="s">
        <v>245</v>
      </c>
      <c r="B266" s="20" t="s">
        <v>354</v>
      </c>
      <c r="C266" s="21" t="s">
        <v>355</v>
      </c>
      <c r="D266" s="22">
        <f>D267</f>
        <v>16505126.810000001</v>
      </c>
      <c r="E266" s="22">
        <f t="shared" ref="E266:F266" si="82">E267</f>
        <v>4697853.93</v>
      </c>
      <c r="F266" s="22">
        <f t="shared" si="82"/>
        <v>4474146.5999999996</v>
      </c>
    </row>
    <row r="267" spans="1:6" s="8" customFormat="1" ht="60" customHeight="1" x14ac:dyDescent="0.25">
      <c r="A267" s="17" t="s">
        <v>245</v>
      </c>
      <c r="B267" s="17" t="s">
        <v>356</v>
      </c>
      <c r="C267" s="23" t="s">
        <v>357</v>
      </c>
      <c r="D267" s="19">
        <v>16505126.810000001</v>
      </c>
      <c r="E267" s="19">
        <v>4697853.93</v>
      </c>
      <c r="F267" s="19">
        <v>4474146.5999999996</v>
      </c>
    </row>
    <row r="268" spans="1:6" s="8" customFormat="1" ht="54" customHeight="1" x14ac:dyDescent="0.25">
      <c r="A268" s="20" t="s">
        <v>245</v>
      </c>
      <c r="B268" s="20" t="s">
        <v>358</v>
      </c>
      <c r="C268" s="21" t="s">
        <v>359</v>
      </c>
      <c r="D268" s="22">
        <f>D269</f>
        <v>12200</v>
      </c>
      <c r="E268" s="22">
        <f t="shared" ref="E268:F268" si="83">E269</f>
        <v>12700</v>
      </c>
      <c r="F268" s="22">
        <f t="shared" si="83"/>
        <v>107100</v>
      </c>
    </row>
    <row r="269" spans="1:6" s="8" customFormat="1" ht="51.75" customHeight="1" x14ac:dyDescent="0.25">
      <c r="A269" s="17" t="s">
        <v>245</v>
      </c>
      <c r="B269" s="17" t="s">
        <v>360</v>
      </c>
      <c r="C269" s="23" t="s">
        <v>361</v>
      </c>
      <c r="D269" s="19">
        <v>12200</v>
      </c>
      <c r="E269" s="19">
        <v>12700</v>
      </c>
      <c r="F269" s="19">
        <v>107100</v>
      </c>
    </row>
    <row r="270" spans="1:6" s="8" customFormat="1" ht="29.25" customHeight="1" x14ac:dyDescent="0.25">
      <c r="A270" s="20" t="s">
        <v>245</v>
      </c>
      <c r="B270" s="20" t="s">
        <v>362</v>
      </c>
      <c r="C270" s="21" t="s">
        <v>363</v>
      </c>
      <c r="D270" s="22">
        <f>D271+D273+D275+D277</f>
        <v>86040191.099999994</v>
      </c>
      <c r="E270" s="22">
        <f t="shared" ref="E270:F270" si="84">E271+E273+E275+E277</f>
        <v>36521960</v>
      </c>
      <c r="F270" s="22">
        <f t="shared" si="84"/>
        <v>37239550</v>
      </c>
    </row>
    <row r="271" spans="1:6" s="8" customFormat="1" ht="133.5" customHeight="1" x14ac:dyDescent="0.25">
      <c r="A271" s="20" t="s">
        <v>245</v>
      </c>
      <c r="B271" s="20" t="s">
        <v>476</v>
      </c>
      <c r="C271" s="21" t="s">
        <v>475</v>
      </c>
      <c r="D271" s="22">
        <f>D272</f>
        <v>373000</v>
      </c>
      <c r="E271" s="22"/>
      <c r="F271" s="22"/>
    </row>
    <row r="272" spans="1:6" s="8" customFormat="1" ht="123" customHeight="1" x14ac:dyDescent="0.25">
      <c r="A272" s="20" t="s">
        <v>245</v>
      </c>
      <c r="B272" s="17" t="s">
        <v>476</v>
      </c>
      <c r="C272" s="23" t="s">
        <v>475</v>
      </c>
      <c r="D272" s="19">
        <v>373000</v>
      </c>
      <c r="E272" s="22"/>
      <c r="F272" s="22"/>
    </row>
    <row r="273" spans="1:6" s="8" customFormat="1" ht="71.25" customHeight="1" x14ac:dyDescent="0.25">
      <c r="A273" s="20" t="s">
        <v>245</v>
      </c>
      <c r="B273" s="20" t="s">
        <v>364</v>
      </c>
      <c r="C273" s="21" t="s">
        <v>365</v>
      </c>
      <c r="D273" s="22">
        <f>D274</f>
        <v>3774060</v>
      </c>
      <c r="E273" s="22">
        <f t="shared" ref="E273:F273" si="85">E274</f>
        <v>3774060</v>
      </c>
      <c r="F273" s="22">
        <f t="shared" si="85"/>
        <v>4491650</v>
      </c>
    </row>
    <row r="274" spans="1:6" s="8" customFormat="1" ht="70.5" customHeight="1" x14ac:dyDescent="0.25">
      <c r="A274" s="17" t="s">
        <v>245</v>
      </c>
      <c r="B274" s="17" t="s">
        <v>366</v>
      </c>
      <c r="C274" s="23" t="s">
        <v>367</v>
      </c>
      <c r="D274" s="19">
        <v>3774060</v>
      </c>
      <c r="E274" s="19">
        <v>3774060</v>
      </c>
      <c r="F274" s="19">
        <v>4491650</v>
      </c>
    </row>
    <row r="275" spans="1:6" s="8" customFormat="1" ht="101.25" customHeight="1" x14ac:dyDescent="0.25">
      <c r="A275" s="20" t="s">
        <v>245</v>
      </c>
      <c r="B275" s="20" t="s">
        <v>368</v>
      </c>
      <c r="C275" s="24" t="s">
        <v>369</v>
      </c>
      <c r="D275" s="22">
        <f>D276</f>
        <v>59971400</v>
      </c>
      <c r="E275" s="22">
        <f t="shared" ref="E275:F275" si="86">E276</f>
        <v>32747900</v>
      </c>
      <c r="F275" s="22">
        <f t="shared" si="86"/>
        <v>32747900</v>
      </c>
    </row>
    <row r="276" spans="1:6" s="8" customFormat="1" ht="103.5" customHeight="1" x14ac:dyDescent="0.25">
      <c r="A276" s="17" t="s">
        <v>245</v>
      </c>
      <c r="B276" s="17" t="s">
        <v>370</v>
      </c>
      <c r="C276" s="18" t="s">
        <v>371</v>
      </c>
      <c r="D276" s="19">
        <v>59971400</v>
      </c>
      <c r="E276" s="19">
        <v>32747900</v>
      </c>
      <c r="F276" s="19">
        <v>32747900</v>
      </c>
    </row>
    <row r="277" spans="1:6" s="8" customFormat="1" ht="22.5" customHeight="1" x14ac:dyDescent="0.25">
      <c r="A277" s="20" t="s">
        <v>245</v>
      </c>
      <c r="B277" s="20" t="s">
        <v>444</v>
      </c>
      <c r="C277" s="21" t="s">
        <v>445</v>
      </c>
      <c r="D277" s="22">
        <f>D278</f>
        <v>21921731.100000001</v>
      </c>
      <c r="E277" s="22"/>
      <c r="F277" s="22"/>
    </row>
    <row r="278" spans="1:6" s="8" customFormat="1" ht="53.45" customHeight="1" x14ac:dyDescent="0.25">
      <c r="A278" s="20" t="s">
        <v>245</v>
      </c>
      <c r="B278" s="20" t="s">
        <v>446</v>
      </c>
      <c r="C278" s="21" t="s">
        <v>447</v>
      </c>
      <c r="D278" s="22">
        <f>SUM(D279:D286)</f>
        <v>21921731.100000001</v>
      </c>
      <c r="E278" s="22"/>
      <c r="F278" s="22"/>
    </row>
    <row r="279" spans="1:6" s="8" customFormat="1" ht="104.25" customHeight="1" x14ac:dyDescent="0.25">
      <c r="A279" s="17" t="s">
        <v>245</v>
      </c>
      <c r="B279" s="17" t="s">
        <v>448</v>
      </c>
      <c r="C279" s="18" t="s">
        <v>449</v>
      </c>
      <c r="D279" s="19">
        <v>3510100</v>
      </c>
      <c r="E279" s="19"/>
      <c r="F279" s="19"/>
    </row>
    <row r="280" spans="1:6" s="8" customFormat="1" ht="91.5" customHeight="1" x14ac:dyDescent="0.25">
      <c r="A280" s="17" t="s">
        <v>245</v>
      </c>
      <c r="B280" s="17" t="s">
        <v>450</v>
      </c>
      <c r="C280" s="18" t="s">
        <v>451</v>
      </c>
      <c r="D280" s="19">
        <v>5015900</v>
      </c>
      <c r="E280" s="19"/>
      <c r="F280" s="19"/>
    </row>
    <row r="281" spans="1:6" s="8" customFormat="1" ht="91.5" customHeight="1" x14ac:dyDescent="0.25">
      <c r="A281" s="17" t="s">
        <v>245</v>
      </c>
      <c r="B281" s="17" t="s">
        <v>477</v>
      </c>
      <c r="C281" s="31" t="s">
        <v>478</v>
      </c>
      <c r="D281" s="19">
        <v>648000</v>
      </c>
      <c r="E281" s="19"/>
      <c r="F281" s="19"/>
    </row>
    <row r="282" spans="1:6" s="8" customFormat="1" ht="78.75" customHeight="1" x14ac:dyDescent="0.25">
      <c r="A282" s="17" t="s">
        <v>245</v>
      </c>
      <c r="B282" s="17" t="s">
        <v>452</v>
      </c>
      <c r="C282" s="18" t="s">
        <v>453</v>
      </c>
      <c r="D282" s="19">
        <v>1378300</v>
      </c>
      <c r="E282" s="19"/>
      <c r="F282" s="19"/>
    </row>
    <row r="283" spans="1:6" s="8" customFormat="1" ht="120" customHeight="1" x14ac:dyDescent="0.25">
      <c r="A283" s="17" t="s">
        <v>245</v>
      </c>
      <c r="B283" s="17" t="s">
        <v>479</v>
      </c>
      <c r="C283" s="18" t="s">
        <v>480</v>
      </c>
      <c r="D283" s="19">
        <v>3158250</v>
      </c>
      <c r="E283" s="19"/>
      <c r="F283" s="19"/>
    </row>
    <row r="284" spans="1:6" s="8" customFormat="1" ht="135" customHeight="1" x14ac:dyDescent="0.25">
      <c r="A284" s="17" t="s">
        <v>245</v>
      </c>
      <c r="B284" s="17" t="s">
        <v>454</v>
      </c>
      <c r="C284" s="18" t="s">
        <v>455</v>
      </c>
      <c r="D284" s="19">
        <v>72881.100000000006</v>
      </c>
      <c r="E284" s="19"/>
      <c r="F284" s="19"/>
    </row>
    <row r="285" spans="1:6" s="8" customFormat="1" ht="87.75" customHeight="1" x14ac:dyDescent="0.25">
      <c r="A285" s="17" t="s">
        <v>245</v>
      </c>
      <c r="B285" s="17" t="s">
        <v>456</v>
      </c>
      <c r="C285" s="18" t="s">
        <v>457</v>
      </c>
      <c r="D285" s="19">
        <v>7133000</v>
      </c>
      <c r="E285" s="19"/>
      <c r="F285" s="19"/>
    </row>
    <row r="286" spans="1:6" s="8" customFormat="1" ht="90" customHeight="1" x14ac:dyDescent="0.25">
      <c r="A286" s="17" t="s">
        <v>245</v>
      </c>
      <c r="B286" s="17" t="s">
        <v>458</v>
      </c>
      <c r="C286" s="18" t="s">
        <v>459</v>
      </c>
      <c r="D286" s="19">
        <v>1005300</v>
      </c>
      <c r="E286" s="19"/>
      <c r="F286" s="19"/>
    </row>
    <row r="287" spans="1:6" s="8" customFormat="1" ht="38.25" customHeight="1" x14ac:dyDescent="0.25">
      <c r="A287" s="20" t="s">
        <v>110</v>
      </c>
      <c r="B287" s="20" t="s">
        <v>490</v>
      </c>
      <c r="C287" s="21" t="s">
        <v>489</v>
      </c>
      <c r="D287" s="22">
        <f>D288</f>
        <v>28593992.41</v>
      </c>
      <c r="E287" s="22"/>
      <c r="F287" s="22"/>
    </row>
    <row r="288" spans="1:6" s="8" customFormat="1" ht="39" customHeight="1" x14ac:dyDescent="0.25">
      <c r="A288" s="20" t="s">
        <v>110</v>
      </c>
      <c r="B288" s="20" t="s">
        <v>487</v>
      </c>
      <c r="C288" s="21" t="s">
        <v>488</v>
      </c>
      <c r="D288" s="22">
        <f>D289</f>
        <v>28593992.41</v>
      </c>
      <c r="E288" s="22"/>
      <c r="F288" s="22"/>
    </row>
    <row r="289" spans="1:6" s="8" customFormat="1" ht="36" customHeight="1" x14ac:dyDescent="0.25">
      <c r="A289" s="17" t="s">
        <v>110</v>
      </c>
      <c r="B289" s="17" t="s">
        <v>485</v>
      </c>
      <c r="C289" s="23" t="s">
        <v>486</v>
      </c>
      <c r="D289" s="19">
        <v>28593992.41</v>
      </c>
      <c r="E289" s="19"/>
      <c r="F289" s="19"/>
    </row>
    <row r="290" spans="1:6" s="8" customFormat="1" ht="22.5" customHeight="1" x14ac:dyDescent="0.25">
      <c r="A290" s="20" t="s">
        <v>3</v>
      </c>
      <c r="B290" s="20" t="s">
        <v>372</v>
      </c>
      <c r="C290" s="21" t="s">
        <v>373</v>
      </c>
      <c r="D290" s="22"/>
      <c r="E290" s="22">
        <v>126994200</v>
      </c>
      <c r="F290" s="22">
        <v>103886400</v>
      </c>
    </row>
    <row r="291" spans="1:6" s="8" customFormat="1" ht="28.5" customHeight="1" x14ac:dyDescent="0.25">
      <c r="A291" s="20" t="s">
        <v>3</v>
      </c>
      <c r="B291" s="20" t="s">
        <v>374</v>
      </c>
      <c r="C291" s="21" t="s">
        <v>375</v>
      </c>
      <c r="D291" s="22"/>
      <c r="E291" s="22">
        <v>126994200</v>
      </c>
      <c r="F291" s="22">
        <v>103886400</v>
      </c>
    </row>
    <row r="292" spans="1:6" s="8" customFormat="1" ht="26.25" customHeight="1" x14ac:dyDescent="0.25">
      <c r="A292" s="20" t="s">
        <v>3</v>
      </c>
      <c r="B292" s="20" t="s">
        <v>376</v>
      </c>
      <c r="C292" s="21" t="s">
        <v>375</v>
      </c>
      <c r="D292" s="22"/>
      <c r="E292" s="22">
        <v>126994200</v>
      </c>
      <c r="F292" s="22">
        <v>103886400</v>
      </c>
    </row>
    <row r="293" spans="1:6" s="8" customFormat="1" ht="26.25" customHeight="1" x14ac:dyDescent="0.25">
      <c r="A293" s="17" t="s">
        <v>245</v>
      </c>
      <c r="B293" s="17" t="s">
        <v>376</v>
      </c>
      <c r="C293" s="23" t="s">
        <v>375</v>
      </c>
      <c r="D293" s="19"/>
      <c r="E293" s="19">
        <v>126994200</v>
      </c>
      <c r="F293" s="19">
        <v>103886400</v>
      </c>
    </row>
    <row r="294" spans="1:6" s="8" customFormat="1" ht="75" customHeight="1" x14ac:dyDescent="0.25">
      <c r="A294" s="20" t="s">
        <v>396</v>
      </c>
      <c r="B294" s="20" t="s">
        <v>460</v>
      </c>
      <c r="C294" s="21" t="s">
        <v>461</v>
      </c>
      <c r="D294" s="22">
        <f>D295</f>
        <v>311.82</v>
      </c>
      <c r="E294" s="22"/>
      <c r="F294" s="22"/>
    </row>
    <row r="295" spans="1:6" s="8" customFormat="1" ht="83.25" customHeight="1" x14ac:dyDescent="0.25">
      <c r="A295" s="20" t="s">
        <v>396</v>
      </c>
      <c r="B295" s="20" t="s">
        <v>462</v>
      </c>
      <c r="C295" s="24" t="s">
        <v>463</v>
      </c>
      <c r="D295" s="22">
        <f>D296</f>
        <v>311.82</v>
      </c>
      <c r="E295" s="22"/>
      <c r="F295" s="22"/>
    </row>
    <row r="296" spans="1:6" s="8" customFormat="1" ht="77.25" customHeight="1" x14ac:dyDescent="0.25">
      <c r="A296" s="20" t="s">
        <v>396</v>
      </c>
      <c r="B296" s="20" t="s">
        <v>464</v>
      </c>
      <c r="C296" s="24" t="s">
        <v>465</v>
      </c>
      <c r="D296" s="22">
        <f>D297</f>
        <v>311.82</v>
      </c>
      <c r="E296" s="22"/>
      <c r="F296" s="22"/>
    </row>
    <row r="297" spans="1:6" s="8" customFormat="1" ht="39.75" customHeight="1" x14ac:dyDescent="0.25">
      <c r="A297" s="20" t="s">
        <v>396</v>
      </c>
      <c r="B297" s="20" t="s">
        <v>466</v>
      </c>
      <c r="C297" s="21" t="s">
        <v>467</v>
      </c>
      <c r="D297" s="22">
        <f>D298</f>
        <v>311.82</v>
      </c>
      <c r="E297" s="22"/>
      <c r="F297" s="22"/>
    </row>
    <row r="298" spans="1:6" s="8" customFormat="1" ht="37.5" customHeight="1" x14ac:dyDescent="0.25">
      <c r="A298" s="17" t="s">
        <v>396</v>
      </c>
      <c r="B298" s="17" t="s">
        <v>468</v>
      </c>
      <c r="C298" s="23" t="s">
        <v>469</v>
      </c>
      <c r="D298" s="19">
        <v>311.82</v>
      </c>
      <c r="E298" s="19"/>
      <c r="F298" s="19"/>
    </row>
    <row r="299" spans="1:6" s="8" customFormat="1" ht="55.5" customHeight="1" x14ac:dyDescent="0.25">
      <c r="A299" s="20" t="s">
        <v>245</v>
      </c>
      <c r="B299" s="20" t="s">
        <v>377</v>
      </c>
      <c r="C299" s="21" t="s">
        <v>378</v>
      </c>
      <c r="D299" s="22">
        <f>D300</f>
        <v>-4439270.18</v>
      </c>
      <c r="E299" s="22"/>
      <c r="F299" s="22"/>
    </row>
    <row r="300" spans="1:6" s="8" customFormat="1" ht="43.5" customHeight="1" x14ac:dyDescent="0.25">
      <c r="A300" s="20" t="s">
        <v>245</v>
      </c>
      <c r="B300" s="20" t="s">
        <v>379</v>
      </c>
      <c r="C300" s="21" t="s">
        <v>380</v>
      </c>
      <c r="D300" s="22">
        <f>D301+D302</f>
        <v>-4439270.18</v>
      </c>
      <c r="E300" s="22"/>
      <c r="F300" s="22"/>
    </row>
    <row r="301" spans="1:6" s="8" customFormat="1" ht="59.25" customHeight="1" x14ac:dyDescent="0.25">
      <c r="A301" s="17" t="s">
        <v>245</v>
      </c>
      <c r="B301" s="17" t="s">
        <v>381</v>
      </c>
      <c r="C301" s="23" t="s">
        <v>382</v>
      </c>
      <c r="D301" s="19">
        <v>-203387.84</v>
      </c>
      <c r="E301" s="19"/>
      <c r="F301" s="19"/>
    </row>
    <row r="302" spans="1:6" s="8" customFormat="1" ht="48" customHeight="1" x14ac:dyDescent="0.25">
      <c r="A302" s="17" t="s">
        <v>245</v>
      </c>
      <c r="B302" s="17" t="s">
        <v>383</v>
      </c>
      <c r="C302" s="23" t="s">
        <v>384</v>
      </c>
      <c r="D302" s="19">
        <v>-4235882.34</v>
      </c>
      <c r="E302" s="19"/>
      <c r="F302" s="19"/>
    </row>
    <row r="303" spans="1:6" s="8" customFormat="1" ht="45" customHeight="1" x14ac:dyDescent="0.25">
      <c r="A303" s="20" t="s">
        <v>385</v>
      </c>
      <c r="B303" s="20"/>
      <c r="C303" s="21"/>
      <c r="D303" s="22">
        <f>D191+D16</f>
        <v>3925100189.6799998</v>
      </c>
      <c r="E303" s="22">
        <f t="shared" ref="E303:F303" si="87">E191+E16</f>
        <v>3090940589.8199997</v>
      </c>
      <c r="F303" s="22">
        <f t="shared" si="87"/>
        <v>3158022258.5999999</v>
      </c>
    </row>
    <row r="304" spans="1:6" s="8" customFormat="1" ht="12.75" customHeight="1" x14ac:dyDescent="0.25"/>
    <row r="305" s="8" customFormat="1" ht="12.75" customHeight="1" x14ac:dyDescent="0.25"/>
    <row r="306" s="8" customFormat="1" ht="12.75" customHeight="1" x14ac:dyDescent="0.25"/>
    <row r="307" s="8" customFormat="1" ht="12.75" customHeight="1" x14ac:dyDescent="0.25"/>
    <row r="308" s="8" customFormat="1" ht="12.75" customHeight="1" x14ac:dyDescent="0.25"/>
    <row r="309" s="8" customFormat="1" ht="12.75" customHeight="1" x14ac:dyDescent="0.25"/>
    <row r="310" s="8" customFormat="1" ht="12.75" customHeight="1" x14ac:dyDescent="0.25"/>
    <row r="311" s="8" customFormat="1" ht="12.75" customHeight="1" x14ac:dyDescent="0.25"/>
    <row r="312" s="8" customFormat="1" ht="12.75" customHeight="1" x14ac:dyDescent="0.25"/>
    <row r="313" s="8" customFormat="1" ht="12.75" customHeight="1" x14ac:dyDescent="0.25"/>
    <row r="314" s="8" customFormat="1" ht="12.75" customHeight="1" x14ac:dyDescent="0.25"/>
    <row r="315" s="8" customFormat="1" ht="12.75" customHeight="1" x14ac:dyDescent="0.25"/>
    <row r="316" s="8" customFormat="1" ht="12.75" customHeight="1" x14ac:dyDescent="0.25"/>
    <row r="317" s="8" customFormat="1" ht="12.75" customHeight="1" x14ac:dyDescent="0.25"/>
    <row r="318" s="8" customFormat="1" ht="12.75" customHeight="1" x14ac:dyDescent="0.25"/>
    <row r="319" s="8" customFormat="1" ht="12.75" customHeight="1" x14ac:dyDescent="0.25"/>
    <row r="320" s="8" customFormat="1" ht="12.75" customHeight="1" x14ac:dyDescent="0.25"/>
    <row r="321" s="8" customFormat="1" ht="12.75" customHeight="1" x14ac:dyDescent="0.25"/>
    <row r="322" s="8" customFormat="1" ht="12.75" customHeight="1" x14ac:dyDescent="0.25"/>
    <row r="323" s="8" customFormat="1" ht="12.75" customHeight="1" x14ac:dyDescent="0.25"/>
    <row r="324" s="8" customFormat="1" ht="12.75" customHeight="1" x14ac:dyDescent="0.25"/>
    <row r="325" s="8" customFormat="1" ht="12.75" customHeight="1" x14ac:dyDescent="0.25"/>
    <row r="326" s="8" customFormat="1" ht="12.75" customHeight="1" x14ac:dyDescent="0.25"/>
    <row r="327" s="8" customFormat="1" ht="12.75" customHeight="1" x14ac:dyDescent="0.25"/>
    <row r="328" s="8" customFormat="1" ht="12.75" customHeight="1" x14ac:dyDescent="0.25"/>
    <row r="329" s="8" customFormat="1" ht="12.75" customHeight="1" x14ac:dyDescent="0.25"/>
    <row r="330" s="8" customFormat="1" ht="12.75" customHeight="1" x14ac:dyDescent="0.25"/>
    <row r="331" s="8" customFormat="1" ht="12.75" customHeight="1" x14ac:dyDescent="0.25"/>
    <row r="332" s="8" customFormat="1" ht="12.75" customHeight="1" x14ac:dyDescent="0.25"/>
    <row r="333" s="8" customFormat="1" ht="12.75" customHeight="1" x14ac:dyDescent="0.25"/>
    <row r="334" s="8" customFormat="1" ht="12.75" customHeight="1" x14ac:dyDescent="0.25"/>
    <row r="335" s="8" customFormat="1" ht="12.75" customHeight="1" x14ac:dyDescent="0.25"/>
    <row r="336" s="8" customFormat="1" ht="12.75" customHeight="1" x14ac:dyDescent="0.25"/>
    <row r="337" s="8" customFormat="1" ht="12.75" customHeight="1" x14ac:dyDescent="0.25"/>
    <row r="338" s="8" customFormat="1" ht="12.75" customHeight="1" x14ac:dyDescent="0.25"/>
    <row r="339" s="8" customFormat="1" ht="12.75" customHeight="1" x14ac:dyDescent="0.25"/>
    <row r="340" s="8" customFormat="1" ht="12.75" customHeight="1" x14ac:dyDescent="0.25"/>
    <row r="341" s="8" customFormat="1" ht="12.75" customHeight="1" x14ac:dyDescent="0.25"/>
    <row r="342" s="8" customFormat="1" ht="12.75" customHeight="1" x14ac:dyDescent="0.25"/>
    <row r="343" s="8" customFormat="1" ht="12.75" customHeight="1" x14ac:dyDescent="0.25"/>
    <row r="344" s="8" customFormat="1" ht="12.75" customHeight="1" x14ac:dyDescent="0.25"/>
    <row r="345" s="8" customFormat="1" ht="12.75" customHeight="1" x14ac:dyDescent="0.25"/>
    <row r="346" s="8" customFormat="1" ht="12.75" customHeight="1" x14ac:dyDescent="0.25"/>
    <row r="347" s="8" customFormat="1" ht="12.75" customHeight="1" x14ac:dyDescent="0.25"/>
    <row r="348" s="8" customFormat="1" ht="12.75" customHeight="1" x14ac:dyDescent="0.25"/>
    <row r="349" s="8" customFormat="1" ht="12.75" customHeight="1" x14ac:dyDescent="0.25"/>
    <row r="350" s="8" customFormat="1" ht="12.75" customHeight="1" x14ac:dyDescent="0.25"/>
    <row r="351" s="8" customFormat="1" ht="12.75" customHeight="1" x14ac:dyDescent="0.25"/>
    <row r="352" s="8" customFormat="1" ht="12.75" customHeight="1" x14ac:dyDescent="0.25"/>
    <row r="353" s="8" customFormat="1" ht="12.75" customHeight="1" x14ac:dyDescent="0.25"/>
    <row r="354" s="8" customFormat="1" ht="12.75" customHeight="1" x14ac:dyDescent="0.25"/>
    <row r="355" s="8" customFormat="1" ht="12.75" customHeight="1" x14ac:dyDescent="0.25"/>
    <row r="356" s="8" customFormat="1" ht="12.75" customHeight="1" x14ac:dyDescent="0.25"/>
    <row r="357" s="8" customFormat="1" ht="12.75" customHeight="1" x14ac:dyDescent="0.25"/>
    <row r="358" s="8" customFormat="1" ht="12.75" customHeight="1" x14ac:dyDescent="0.25"/>
    <row r="359" s="8" customFormat="1" ht="12.75" customHeight="1" x14ac:dyDescent="0.25"/>
    <row r="360" s="8" customFormat="1" ht="12.75" customHeight="1" x14ac:dyDescent="0.25"/>
    <row r="361" s="8" customFormat="1" ht="12.75" customHeight="1" x14ac:dyDescent="0.25"/>
    <row r="362" s="8" customFormat="1" ht="12.75" customHeight="1" x14ac:dyDescent="0.25"/>
    <row r="363" s="8" customFormat="1" ht="12.75" customHeight="1" x14ac:dyDescent="0.25"/>
    <row r="364" s="8" customFormat="1" ht="12.75" customHeight="1" x14ac:dyDescent="0.25"/>
    <row r="365" s="8" customFormat="1" ht="12.75" customHeight="1" x14ac:dyDescent="0.25"/>
    <row r="366" s="8" customFormat="1" ht="12.75" customHeight="1" x14ac:dyDescent="0.25"/>
    <row r="367" s="8" customFormat="1" ht="12.75" customHeight="1" x14ac:dyDescent="0.25"/>
    <row r="368" s="8" customFormat="1" ht="12.75" customHeight="1" x14ac:dyDescent="0.25"/>
    <row r="369" s="8" customFormat="1" ht="12.75" customHeight="1" x14ac:dyDescent="0.25"/>
    <row r="370" s="8" customFormat="1" ht="12.75" customHeight="1" x14ac:dyDescent="0.25"/>
    <row r="371" s="8" customFormat="1" ht="12.75" customHeight="1" x14ac:dyDescent="0.25"/>
    <row r="372" s="8" customFormat="1" ht="12.75" customHeight="1" x14ac:dyDescent="0.25"/>
    <row r="373" s="8" customFormat="1" ht="12.75" customHeight="1" x14ac:dyDescent="0.25"/>
    <row r="374" s="8" customFormat="1" ht="12.75" customHeight="1" x14ac:dyDescent="0.25"/>
    <row r="375" s="8" customFormat="1" ht="12.75" customHeight="1" x14ac:dyDescent="0.25"/>
    <row r="376" s="8" customFormat="1" ht="12.75" customHeight="1" x14ac:dyDescent="0.25"/>
    <row r="377" s="8" customFormat="1" ht="12.75" customHeight="1" x14ac:dyDescent="0.25"/>
    <row r="378" s="8" customFormat="1" ht="12.75" customHeight="1" x14ac:dyDescent="0.25"/>
    <row r="379" s="8" customFormat="1" ht="12.75" customHeight="1" x14ac:dyDescent="0.25"/>
    <row r="380" s="8" customFormat="1" ht="12.75" customHeight="1" x14ac:dyDescent="0.25"/>
    <row r="381" s="8" customFormat="1" ht="12.75" customHeight="1" x14ac:dyDescent="0.25"/>
  </sheetData>
  <mergeCells count="16">
    <mergeCell ref="A2:F2"/>
    <mergeCell ref="A13:F13"/>
    <mergeCell ref="A1:F1"/>
    <mergeCell ref="A3:F3"/>
    <mergeCell ref="A4:F4"/>
    <mergeCell ref="A6:F6"/>
    <mergeCell ref="A7:F7"/>
    <mergeCell ref="A8:F8"/>
    <mergeCell ref="A9:F9"/>
    <mergeCell ref="A12:F12"/>
    <mergeCell ref="C14:C15"/>
    <mergeCell ref="A14:A15"/>
    <mergeCell ref="F14:F15"/>
    <mergeCell ref="D14:D15"/>
    <mergeCell ref="E14:E15"/>
    <mergeCell ref="B14:B15"/>
  </mergeCells>
  <pageMargins left="0.59055118110236227" right="0.59055118110236227" top="0.59055118110236227" bottom="0.59055118110236227" header="0.51181102362204722" footer="0.51181102362204722"/>
  <pageSetup paperSize="9" scale="48" firstPageNumber="7" fitToHeight="0" orientation="portrait" useFirstPageNumber="1" horizontalDpi="1200" verticalDpi="12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доходов</vt:lpstr>
      <vt:lpstr>'Роспись доходов'!LAST_CELL</vt:lpstr>
      <vt:lpstr>'Роспись доходов'!Заголовки_для_печати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93foboi</dc:creator>
  <dc:description>POI HSSF rep:2.56.0.171</dc:description>
  <cp:lastModifiedBy>Казимирова Юлия Юрьевна</cp:lastModifiedBy>
  <cp:lastPrinted>2024-12-12T08:08:37Z</cp:lastPrinted>
  <dcterms:created xsi:type="dcterms:W3CDTF">2024-02-06T02:11:04Z</dcterms:created>
  <dcterms:modified xsi:type="dcterms:W3CDTF">2024-12-12T08:08:50Z</dcterms:modified>
</cp:coreProperties>
</file>