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0.14" sheetId="1" r:id="rId1"/>
  </sheets>
  <definedNames>
    <definedName name="_xlnm.Print_Titles" localSheetId="0">'исполнение бюджета на 01.10.14'!$6:$7</definedName>
  </definedNames>
  <calcPr fullCalcOnLoad="1"/>
</workbook>
</file>

<file path=xl/sharedStrings.xml><?xml version="1.0" encoding="utf-8"?>
<sst xmlns="http://schemas.openxmlformats.org/spreadsheetml/2006/main" count="103" uniqueCount="84">
  <si>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</si>
  <si>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</si>
  <si>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</si>
  <si>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</si>
  <si>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</si>
  <si>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</si>
  <si>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</si>
  <si>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</si>
  <si>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</si>
  <si>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</si>
  <si>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</si>
  <si>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</si>
  <si>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</si>
  <si>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</si>
  <si>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</si>
  <si>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</si>
  <si>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</si>
  <si>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</si>
  <si>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</si>
  <si>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</si>
  <si>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</si>
  <si>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</si>
  <si>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</si>
  <si>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</si>
  <si>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</si>
  <si>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</si>
  <si>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</si>
  <si>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</si>
  <si>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</si>
  <si>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</si>
  <si>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</si>
  <si>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</si>
  <si>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</si>
  <si>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</si>
  <si>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</si>
  <si>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</si>
  <si>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</si>
  <si>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</si>
  <si>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</si>
  <si>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</si>
  <si>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</si>
  <si>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</si>
  <si>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</si>
  <si>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</si>
  <si>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</si>
  <si>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</si>
  <si>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</si>
  <si>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</si>
  <si>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</si>
  <si>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</si>
  <si>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</si>
  <si>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</si>
  <si>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</si>
  <si>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</si>
  <si>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</si>
  <si>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</si>
  <si>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</si>
  <si>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</si>
  <si>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</si>
  <si>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</si>
  <si>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</si>
  <si>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</si>
  <si>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</si>
  <si>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</si>
  <si>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</si>
  <si>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</si>
  <si>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</si>
  <si>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</si>
  <si>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</si>
  <si>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</si>
  <si>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</si>
  <si>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</si>
  <si>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</si>
  <si>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</si>
  <si>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</si>
  <si>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</si>
  <si>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</si>
  <si>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</si>
  <si>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</si>
  <si>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</si>
  <si>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</si>
  <si>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октября 2014 года</t>
  </si>
  <si>
    <t>План с учетом изменений на 01.10.2014 года</t>
  </si>
  <si>
    <t>Исполнено на 01.10.2014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</si>
</sst>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4" fontId="39" fillId="35" borderId="10" xfId="0" applyNumberFormat="1" applyFont="1" applyFill="1" applyBorder="1" applyAlignment="1">
      <alignment horizontal="right" vertical="center" shrinkToFi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39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5"/>
  <sheetViews>
    <sheetView showGridLines="0" tabSelected="1" zoomScalePageLayoutView="0" workbookViewId="0" topLeftCell="A4">
      <selection activeCell="T15" sqref="T15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4"/>
      <c r="B1" s="44"/>
      <c r="C1" s="44"/>
      <c r="D1" s="44"/>
      <c r="E1" s="44"/>
      <c r="F1" s="4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0"/>
      <c r="W2" s="1"/>
      <c r="X2" s="1"/>
    </row>
    <row r="3" spans="1:24" ht="18" customHeight="1">
      <c r="A3" s="43" t="s">
        <v>81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3"/>
    </row>
    <row r="4" spans="1:24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</row>
    <row r="5" spans="1:24" ht="1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4.25" customHeight="1">
      <c r="A6" s="41" t="s">
        <v>1</v>
      </c>
      <c r="B6" s="41" t="s">
        <v>2</v>
      </c>
      <c r="C6" s="41" t="s">
        <v>2</v>
      </c>
      <c r="D6" s="41" t="s">
        <v>2</v>
      </c>
      <c r="E6" s="41" t="s">
        <v>2</v>
      </c>
      <c r="F6" s="41" t="s">
        <v>82</v>
      </c>
      <c r="G6" s="41" t="s">
        <v>2</v>
      </c>
      <c r="H6" s="41" t="s">
        <v>2</v>
      </c>
      <c r="I6" s="41" t="s">
        <v>2</v>
      </c>
      <c r="J6" s="41" t="s">
        <v>2</v>
      </c>
      <c r="K6" s="41" t="s">
        <v>2</v>
      </c>
      <c r="L6" s="41" t="s">
        <v>2</v>
      </c>
      <c r="M6" s="41" t="s">
        <v>2</v>
      </c>
      <c r="N6" s="41" t="s">
        <v>2</v>
      </c>
      <c r="O6" s="41" t="s">
        <v>2</v>
      </c>
      <c r="P6" s="41" t="s">
        <v>2</v>
      </c>
      <c r="Q6" s="41" t="s">
        <v>2</v>
      </c>
      <c r="R6" s="41" t="s">
        <v>2</v>
      </c>
      <c r="S6" s="41" t="s">
        <v>2</v>
      </c>
      <c r="T6" s="41" t="s">
        <v>83</v>
      </c>
      <c r="U6" s="41" t="s">
        <v>12</v>
      </c>
      <c r="V6" s="41" t="s">
        <v>2</v>
      </c>
      <c r="W6" s="41" t="s">
        <v>2</v>
      </c>
      <c r="X6" s="41" t="s">
        <v>2</v>
      </c>
    </row>
    <row r="7" spans="1:24" ht="30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5.75">
      <c r="A8" s="18" t="s">
        <v>31</v>
      </c>
      <c r="B8" s="9"/>
      <c r="C8" s="9"/>
      <c r="D8" s="9"/>
      <c r="E8" s="9"/>
      <c r="F8" s="19">
        <f>F9+F25</f>
        <v>2345595483.15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T9+T25</f>
        <v>1674003279.94</v>
      </c>
      <c r="U8" s="34">
        <f>ROUND(T8/F8*100,2)</f>
        <v>71.37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1">
        <f>F10+F13+F14+F15+F18+F19+F20+F21+F22+F23+F24</f>
        <v>603432727.59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401118253.35</v>
      </c>
      <c r="U9" s="22">
        <f>ROUND(T9/F9*100,2)</f>
        <v>66.47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1">
        <f>F11+F12</f>
        <v>422334800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f>T11+T12</f>
        <v>268432484.3</v>
      </c>
      <c r="U10" s="22">
        <f>ROUND(T10/F10*100,2)</f>
        <v>63.56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1">
        <v>90448100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48765008.39</v>
      </c>
      <c r="U11" s="22">
        <f aca="true" t="shared" si="0" ref="U11:U29">ROUND(T11/F11*100,2)</f>
        <v>53.91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1">
        <v>331886700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219667475.91</v>
      </c>
      <c r="U12" s="22">
        <f t="shared" si="0"/>
        <v>66.19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1">
        <v>20441200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11343190.39</v>
      </c>
      <c r="U13" s="22">
        <f t="shared" si="0"/>
        <v>55.49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1">
        <v>29498500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20908470.16</v>
      </c>
      <c r="U14" s="22">
        <f t="shared" si="0"/>
        <v>70.88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1">
        <f>F16+F17</f>
        <v>39057900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f>T16+T17</f>
        <v>26467505.63</v>
      </c>
      <c r="U15" s="21">
        <f t="shared" si="0"/>
        <v>67.76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1">
        <v>8608800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4767606.86</v>
      </c>
      <c r="U16" s="22">
        <f t="shared" si="0"/>
        <v>55.38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1">
        <v>30449100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21699898.77</v>
      </c>
      <c r="U17" s="22">
        <f t="shared" si="0"/>
        <v>71.27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1">
        <v>4685500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5233661.86</v>
      </c>
      <c r="U18" s="22">
        <f t="shared" si="0"/>
        <v>111.7</v>
      </c>
      <c r="V18" s="9"/>
      <c r="W18" s="9"/>
      <c r="X18" s="9"/>
    </row>
    <row r="19" spans="1:24" ht="38.25">
      <c r="A19" s="15" t="s">
        <v>21</v>
      </c>
      <c r="B19" s="9"/>
      <c r="C19" s="9"/>
      <c r="D19" s="9"/>
      <c r="E19" s="9"/>
      <c r="F19" s="21">
        <v>47533800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35963064.23</v>
      </c>
      <c r="U19" s="22">
        <f t="shared" si="0"/>
        <v>75.66</v>
      </c>
      <c r="V19" s="9"/>
      <c r="W19" s="9"/>
      <c r="X19" s="9"/>
    </row>
    <row r="20" spans="1:24" ht="25.5">
      <c r="A20" s="15" t="s">
        <v>22</v>
      </c>
      <c r="B20" s="9"/>
      <c r="C20" s="9"/>
      <c r="D20" s="9"/>
      <c r="E20" s="9"/>
      <c r="F20" s="21">
        <v>8341000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4503406.15</v>
      </c>
      <c r="U20" s="22">
        <f t="shared" si="0"/>
        <v>53.99</v>
      </c>
      <c r="V20" s="9"/>
      <c r="W20" s="9"/>
      <c r="X20" s="9"/>
    </row>
    <row r="21" spans="1:24" ht="25.5">
      <c r="A21" s="15" t="s">
        <v>23</v>
      </c>
      <c r="B21" s="9"/>
      <c r="C21" s="9"/>
      <c r="D21" s="9"/>
      <c r="E21" s="9"/>
      <c r="F21" s="21">
        <v>1519227.59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1220472.01</v>
      </c>
      <c r="U21" s="22">
        <f t="shared" si="0"/>
        <v>80.34</v>
      </c>
      <c r="V21" s="9"/>
      <c r="W21" s="9"/>
      <c r="X21" s="9"/>
    </row>
    <row r="22" spans="1:24" ht="25.5">
      <c r="A22" s="15" t="s">
        <v>24</v>
      </c>
      <c r="B22" s="9"/>
      <c r="C22" s="9"/>
      <c r="D22" s="9"/>
      <c r="E22" s="9"/>
      <c r="F22" s="21">
        <v>27300000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25385410.36</v>
      </c>
      <c r="U22" s="22">
        <f t="shared" si="0"/>
        <v>92.99</v>
      </c>
      <c r="V22" s="9"/>
      <c r="W22" s="9"/>
      <c r="X22" s="9"/>
    </row>
    <row r="23" spans="1:24" ht="15">
      <c r="A23" s="15" t="s">
        <v>25</v>
      </c>
      <c r="B23" s="9"/>
      <c r="C23" s="9"/>
      <c r="D23" s="9"/>
      <c r="E23" s="9"/>
      <c r="F23" s="21">
        <v>2720800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1387278.99</v>
      </c>
      <c r="U23" s="22">
        <f t="shared" si="0"/>
        <v>50.99</v>
      </c>
      <c r="V23" s="9"/>
      <c r="W23" s="9"/>
      <c r="X23" s="9"/>
    </row>
    <row r="24" spans="1:24" ht="15">
      <c r="A24" s="15" t="s">
        <v>26</v>
      </c>
      <c r="B24" s="9"/>
      <c r="C24" s="9"/>
      <c r="D24" s="9"/>
      <c r="E24" s="9"/>
      <c r="F24" s="21">
        <v>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273309.27</v>
      </c>
      <c r="U24" s="21">
        <v>0</v>
      </c>
      <c r="V24" s="9"/>
      <c r="W24" s="9"/>
      <c r="X24" s="9"/>
    </row>
    <row r="25" spans="1:24" ht="15">
      <c r="A25" s="17" t="s">
        <v>27</v>
      </c>
      <c r="B25" s="9"/>
      <c r="C25" s="9"/>
      <c r="D25" s="9"/>
      <c r="E25" s="9"/>
      <c r="F25" s="21">
        <v>1742162755.56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1272885026.59</v>
      </c>
      <c r="U25" s="22">
        <f t="shared" si="0"/>
        <v>73.06</v>
      </c>
      <c r="V25" s="9"/>
      <c r="W25" s="9"/>
      <c r="X25" s="9"/>
    </row>
    <row r="26" spans="1:24" ht="38.25">
      <c r="A26" s="15" t="s">
        <v>28</v>
      </c>
      <c r="B26" s="9"/>
      <c r="C26" s="9"/>
      <c r="D26" s="9"/>
      <c r="E26" s="9"/>
      <c r="F26" s="21">
        <v>1744103326.22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1274837497.41</v>
      </c>
      <c r="U26" s="22">
        <f t="shared" si="0"/>
        <v>73.09</v>
      </c>
      <c r="V26" s="9"/>
      <c r="W26" s="9"/>
      <c r="X26" s="9"/>
    </row>
    <row r="27" spans="1:24" ht="15">
      <c r="A27" s="15" t="s">
        <v>29</v>
      </c>
      <c r="B27" s="9"/>
      <c r="C27" s="9"/>
      <c r="D27" s="9"/>
      <c r="E27" s="9"/>
      <c r="F27" s="21">
        <v>1067591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1231886.41</v>
      </c>
      <c r="U27" s="22">
        <f t="shared" si="0"/>
        <v>115.39</v>
      </c>
      <c r="V27" s="9"/>
      <c r="W27" s="9"/>
      <c r="X27" s="9"/>
    </row>
    <row r="28" spans="1:24" ht="89.25">
      <c r="A28" s="15" t="s">
        <v>80</v>
      </c>
      <c r="B28" s="32"/>
      <c r="C28" s="32"/>
      <c r="D28" s="32"/>
      <c r="E28" s="32"/>
      <c r="F28" s="21">
        <v>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18917</v>
      </c>
      <c r="U28" s="33">
        <v>0</v>
      </c>
      <c r="V28" s="32"/>
      <c r="W28" s="32"/>
      <c r="X28" s="32"/>
    </row>
    <row r="29" spans="1:24" ht="48" customHeight="1">
      <c r="A29" s="15" t="s">
        <v>30</v>
      </c>
      <c r="B29" s="9"/>
      <c r="C29" s="9"/>
      <c r="D29" s="9"/>
      <c r="E29" s="9"/>
      <c r="F29" s="21">
        <v>-3008161.66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-3203274.23</v>
      </c>
      <c r="U29" s="22">
        <f t="shared" si="0"/>
        <v>106.49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32</v>
      </c>
      <c r="B32" s="9"/>
      <c r="C32" s="9"/>
      <c r="D32" s="9"/>
      <c r="E32" s="9"/>
      <c r="F32" s="19">
        <f>SUM(F33,F41,F43,F48,F53,F55,F60,F62,F68,F72,F74)</f>
        <v>2448947075.3799996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SUM(T33,T41,T43,T48,T53,T55,T60,T62,T68,T72,T74)</f>
        <v>1663106983.89</v>
      </c>
      <c r="U32" s="22">
        <f aca="true" t="shared" si="1" ref="U32:U75">ROUND(T32/F32*100,2)</f>
        <v>67.91</v>
      </c>
      <c r="V32" s="9"/>
      <c r="W32" s="9"/>
      <c r="X32" s="9"/>
    </row>
    <row r="33" spans="1:24" ht="24" customHeight="1">
      <c r="A33" s="31" t="s">
        <v>79</v>
      </c>
      <c r="B33" s="5"/>
      <c r="C33" s="5"/>
      <c r="D33" s="5"/>
      <c r="E33" s="5"/>
      <c r="F33" s="20">
        <f>SUM(F34:F40)</f>
        <v>121738184.95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>SUM(T34:T40)</f>
        <v>78746324.67</v>
      </c>
      <c r="U33" s="22">
        <f t="shared" si="1"/>
        <v>64.68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45</v>
      </c>
      <c r="B34" s="5"/>
      <c r="C34" s="5"/>
      <c r="D34" s="5"/>
      <c r="E34" s="5"/>
      <c r="F34" s="35">
        <v>2037033.35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1626743.16</v>
      </c>
      <c r="U34" s="22">
        <f t="shared" si="1"/>
        <v>79.86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46</v>
      </c>
      <c r="B35" s="5"/>
      <c r="C35" s="5"/>
      <c r="D35" s="5"/>
      <c r="E35" s="5"/>
      <c r="F35" s="35">
        <v>2618400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1507210.09</v>
      </c>
      <c r="U35" s="22">
        <f t="shared" si="1"/>
        <v>57.56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47</v>
      </c>
      <c r="B36" s="5"/>
      <c r="C36" s="5"/>
      <c r="D36" s="5"/>
      <c r="E36" s="5"/>
      <c r="F36" s="35">
        <v>59726393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41488981.91</v>
      </c>
      <c r="U36" s="22">
        <f t="shared" si="1"/>
        <v>69.47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48</v>
      </c>
      <c r="B37" s="5"/>
      <c r="C37" s="5"/>
      <c r="D37" s="5"/>
      <c r="E37" s="5"/>
      <c r="F37" s="35">
        <v>13009688.3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8672222.74</v>
      </c>
      <c r="U37" s="22">
        <f t="shared" si="1"/>
        <v>66.66</v>
      </c>
      <c r="V37" s="6">
        <v>0</v>
      </c>
      <c r="W37" s="7">
        <v>0</v>
      </c>
      <c r="X37" s="6">
        <v>0</v>
      </c>
    </row>
    <row r="38" spans="1:24" ht="25.5" outlineLevel="1">
      <c r="A38" s="11" t="s">
        <v>49</v>
      </c>
      <c r="B38" s="5"/>
      <c r="C38" s="5"/>
      <c r="D38" s="5"/>
      <c r="E38" s="5"/>
      <c r="F38" s="35">
        <v>8223000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5188766.42</v>
      </c>
      <c r="U38" s="22">
        <f t="shared" si="1"/>
        <v>63.1</v>
      </c>
      <c r="V38" s="6">
        <v>0</v>
      </c>
      <c r="W38" s="7">
        <v>0</v>
      </c>
      <c r="X38" s="6">
        <v>0</v>
      </c>
    </row>
    <row r="39" spans="1:24" ht="15" outlineLevel="1">
      <c r="A39" s="11" t="s">
        <v>50</v>
      </c>
      <c r="B39" s="5"/>
      <c r="C39" s="5"/>
      <c r="D39" s="5"/>
      <c r="E39" s="5"/>
      <c r="F39" s="35">
        <v>81572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22">
        <f t="shared" si="1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51</v>
      </c>
      <c r="B40" s="5"/>
      <c r="C40" s="5"/>
      <c r="D40" s="5"/>
      <c r="E40" s="5"/>
      <c r="F40" s="35">
        <v>36042098.3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20262400.35</v>
      </c>
      <c r="U40" s="22">
        <f t="shared" si="1"/>
        <v>56.22</v>
      </c>
      <c r="V40" s="6">
        <v>0</v>
      </c>
      <c r="W40" s="7">
        <v>0</v>
      </c>
      <c r="X40" s="6">
        <v>0</v>
      </c>
    </row>
    <row r="41" spans="1:24" ht="38.25">
      <c r="A41" s="31" t="s">
        <v>3</v>
      </c>
      <c r="B41" s="5"/>
      <c r="C41" s="5"/>
      <c r="D41" s="5"/>
      <c r="E41" s="5"/>
      <c r="F41" s="36">
        <f>F42</f>
        <v>7363100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f>T42</f>
        <v>5227735.24</v>
      </c>
      <c r="U41" s="33">
        <f t="shared" si="1"/>
        <v>71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52</v>
      </c>
      <c r="B42" s="5"/>
      <c r="C42" s="5"/>
      <c r="D42" s="5"/>
      <c r="E42" s="5"/>
      <c r="F42" s="35">
        <v>7363100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5227735.24</v>
      </c>
      <c r="U42" s="33">
        <f t="shared" si="1"/>
        <v>71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36">
        <f>SUM(F44:F47)</f>
        <v>220431443.72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f>SUM(T44:T47)</f>
        <v>145907865.03</v>
      </c>
      <c r="U43" s="22">
        <f t="shared" si="1"/>
        <v>66.19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53</v>
      </c>
      <c r="B44" s="5"/>
      <c r="C44" s="5"/>
      <c r="D44" s="5"/>
      <c r="E44" s="5"/>
      <c r="F44" s="35">
        <v>6118100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4764402.54</v>
      </c>
      <c r="U44" s="22">
        <f t="shared" si="1"/>
        <v>77.87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54</v>
      </c>
      <c r="B45" s="5"/>
      <c r="C45" s="5"/>
      <c r="D45" s="5"/>
      <c r="E45" s="5"/>
      <c r="F45" s="35">
        <v>51370200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34854783.21</v>
      </c>
      <c r="U45" s="22">
        <f t="shared" si="1"/>
        <v>67.85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55</v>
      </c>
      <c r="B46" s="5"/>
      <c r="C46" s="5"/>
      <c r="D46" s="5"/>
      <c r="E46" s="5"/>
      <c r="F46" s="35">
        <v>150092843.72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101590981.66</v>
      </c>
      <c r="U46" s="22">
        <f t="shared" si="1"/>
        <v>67.69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56</v>
      </c>
      <c r="B47" s="5"/>
      <c r="C47" s="5"/>
      <c r="D47" s="5"/>
      <c r="E47" s="5"/>
      <c r="F47" s="35">
        <v>12850300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4697697.62</v>
      </c>
      <c r="U47" s="22">
        <f t="shared" si="1"/>
        <v>36.56</v>
      </c>
      <c r="V47" s="6">
        <v>0</v>
      </c>
      <c r="W47" s="7">
        <v>0</v>
      </c>
      <c r="X47" s="6">
        <v>0</v>
      </c>
    </row>
    <row r="48" spans="1:24" ht="25.5">
      <c r="A48" s="31" t="s">
        <v>78</v>
      </c>
      <c r="B48" s="5"/>
      <c r="C48" s="5"/>
      <c r="D48" s="5"/>
      <c r="E48" s="5"/>
      <c r="F48" s="36">
        <f>SUM(F49:F52)</f>
        <v>115684579.46000001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f>SUM(T49:T52)</f>
        <v>75266714.92999999</v>
      </c>
      <c r="U48" s="22">
        <f t="shared" si="1"/>
        <v>65.06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57</v>
      </c>
      <c r="B49" s="5"/>
      <c r="C49" s="5"/>
      <c r="D49" s="5"/>
      <c r="E49" s="5"/>
      <c r="F49" s="35">
        <v>8990000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4704777.77</v>
      </c>
      <c r="U49" s="22">
        <f t="shared" si="1"/>
        <v>52.33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58</v>
      </c>
      <c r="B50" s="5"/>
      <c r="C50" s="5"/>
      <c r="D50" s="5"/>
      <c r="E50" s="5"/>
      <c r="F50" s="35">
        <v>13270975.61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5244909.6</v>
      </c>
      <c r="U50" s="22">
        <f t="shared" si="1"/>
        <v>39.52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59</v>
      </c>
      <c r="B51" s="5"/>
      <c r="C51" s="5"/>
      <c r="D51" s="5"/>
      <c r="E51" s="5"/>
      <c r="F51" s="35">
        <v>62502508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43688260.07</v>
      </c>
      <c r="U51" s="22">
        <f t="shared" si="1"/>
        <v>69.9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60</v>
      </c>
      <c r="B52" s="5"/>
      <c r="C52" s="5"/>
      <c r="D52" s="5"/>
      <c r="E52" s="5"/>
      <c r="F52" s="35">
        <v>30921095.85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21628767.49</v>
      </c>
      <c r="U52" s="22">
        <f t="shared" si="1"/>
        <v>69.95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36">
        <f>F54</f>
        <v>5857300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f>T54</f>
        <v>4675260.82</v>
      </c>
      <c r="U53" s="22">
        <f t="shared" si="1"/>
        <v>79.82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61</v>
      </c>
      <c r="B54" s="5"/>
      <c r="C54" s="5"/>
      <c r="D54" s="5"/>
      <c r="E54" s="5"/>
      <c r="F54" s="35">
        <v>5857300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4675260.82</v>
      </c>
      <c r="U54" s="22">
        <f t="shared" si="1"/>
        <v>79.82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36">
        <f>SUM(F56:F59)</f>
        <v>1326316538.3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f>SUM(T56:T59)</f>
        <v>909138647.74</v>
      </c>
      <c r="U55" s="22">
        <f t="shared" si="1"/>
        <v>68.55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62</v>
      </c>
      <c r="B56" s="5"/>
      <c r="C56" s="5"/>
      <c r="D56" s="5"/>
      <c r="E56" s="5"/>
      <c r="F56" s="35">
        <v>538015951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333162518.07</v>
      </c>
      <c r="U56" s="22">
        <f t="shared" si="1"/>
        <v>61.92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63</v>
      </c>
      <c r="B57" s="5"/>
      <c r="C57" s="5"/>
      <c r="D57" s="5"/>
      <c r="E57" s="5"/>
      <c r="F57" s="35">
        <v>701234541.79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515262902.91</v>
      </c>
      <c r="U57" s="22">
        <f t="shared" si="1"/>
        <v>73.48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64</v>
      </c>
      <c r="B58" s="5"/>
      <c r="C58" s="5"/>
      <c r="D58" s="5"/>
      <c r="E58" s="5"/>
      <c r="F58" s="35">
        <v>32355556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28459176.91</v>
      </c>
      <c r="U58" s="22">
        <f t="shared" si="1"/>
        <v>87.96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65</v>
      </c>
      <c r="B59" s="5"/>
      <c r="C59" s="5"/>
      <c r="D59" s="5"/>
      <c r="E59" s="5"/>
      <c r="F59" s="35">
        <v>54710489.51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32254049.85</v>
      </c>
      <c r="U59" s="22">
        <f t="shared" si="1"/>
        <v>58.95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36">
        <f>F61</f>
        <v>135330998.43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f>T61</f>
        <v>91052065.78</v>
      </c>
      <c r="U60" s="22">
        <f t="shared" si="1"/>
        <v>67.28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66</v>
      </c>
      <c r="B61" s="5"/>
      <c r="C61" s="5"/>
      <c r="D61" s="5"/>
      <c r="E61" s="5"/>
      <c r="F61" s="35">
        <v>135330998.43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91052065.78</v>
      </c>
      <c r="U61" s="22">
        <f t="shared" si="1"/>
        <v>67.28</v>
      </c>
      <c r="V61" s="6">
        <v>0</v>
      </c>
      <c r="W61" s="7">
        <v>0</v>
      </c>
      <c r="X61" s="6">
        <v>0</v>
      </c>
    </row>
    <row r="62" spans="1:24" ht="15">
      <c r="A62" s="4" t="s">
        <v>8</v>
      </c>
      <c r="B62" s="5"/>
      <c r="C62" s="5"/>
      <c r="D62" s="5"/>
      <c r="E62" s="5"/>
      <c r="F62" s="36">
        <f>SUM(F63:F67)</f>
        <v>367197502.07000005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f>SUM(T63:T67)</f>
        <v>250959745.03999996</v>
      </c>
      <c r="U62" s="22">
        <f t="shared" si="1"/>
        <v>68.34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67</v>
      </c>
      <c r="B63" s="5"/>
      <c r="C63" s="5"/>
      <c r="D63" s="5"/>
      <c r="E63" s="5"/>
      <c r="F63" s="35">
        <v>2603700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1864406.08</v>
      </c>
      <c r="U63" s="22">
        <f t="shared" si="1"/>
        <v>71.61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68</v>
      </c>
      <c r="B64" s="5"/>
      <c r="C64" s="5"/>
      <c r="D64" s="5"/>
      <c r="E64" s="5"/>
      <c r="F64" s="35">
        <v>38121200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27813203</v>
      </c>
      <c r="U64" s="22">
        <f t="shared" si="1"/>
        <v>72.96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69</v>
      </c>
      <c r="B65" s="5"/>
      <c r="C65" s="5"/>
      <c r="D65" s="5"/>
      <c r="E65" s="5"/>
      <c r="F65" s="35">
        <v>282087294.1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194175782.01</v>
      </c>
      <c r="U65" s="22">
        <f t="shared" si="1"/>
        <v>68.84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70</v>
      </c>
      <c r="B66" s="5"/>
      <c r="C66" s="5"/>
      <c r="D66" s="5"/>
      <c r="E66" s="5"/>
      <c r="F66" s="35">
        <v>12537000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7736091.35</v>
      </c>
      <c r="U66" s="22">
        <f t="shared" si="1"/>
        <v>61.71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71</v>
      </c>
      <c r="B67" s="5"/>
      <c r="C67" s="5"/>
      <c r="D67" s="5"/>
      <c r="E67" s="5"/>
      <c r="F67" s="35">
        <v>31848307.97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19370262.6</v>
      </c>
      <c r="U67" s="22">
        <f t="shared" si="1"/>
        <v>60.82</v>
      </c>
      <c r="V67" s="6">
        <v>0</v>
      </c>
      <c r="W67" s="7">
        <v>0</v>
      </c>
      <c r="X67" s="6">
        <v>0</v>
      </c>
    </row>
    <row r="68" spans="1:24" ht="15">
      <c r="A68" s="4" t="s">
        <v>9</v>
      </c>
      <c r="B68" s="5"/>
      <c r="C68" s="5"/>
      <c r="D68" s="5"/>
      <c r="E68" s="5"/>
      <c r="F68" s="36">
        <f>SUM(F69:F71)</f>
        <v>138197828.45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f>SUM(T69:T71)</f>
        <v>98510424.64</v>
      </c>
      <c r="U68" s="22">
        <f t="shared" si="1"/>
        <v>71.28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72</v>
      </c>
      <c r="B69" s="5"/>
      <c r="C69" s="5"/>
      <c r="D69" s="5"/>
      <c r="E69" s="5"/>
      <c r="F69" s="35">
        <v>87965980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67397238.25</v>
      </c>
      <c r="U69" s="22">
        <f t="shared" si="1"/>
        <v>76.62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73</v>
      </c>
      <c r="B70" s="5"/>
      <c r="C70" s="5"/>
      <c r="D70" s="5"/>
      <c r="E70" s="5"/>
      <c r="F70" s="35">
        <v>44163400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27021785.68</v>
      </c>
      <c r="U70" s="22">
        <f t="shared" si="1"/>
        <v>61.19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74</v>
      </c>
      <c r="B71" s="5"/>
      <c r="C71" s="5"/>
      <c r="D71" s="5"/>
      <c r="E71" s="5"/>
      <c r="F71" s="35">
        <v>6068448.45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4091400.71</v>
      </c>
      <c r="U71" s="22">
        <f t="shared" si="1"/>
        <v>67.42</v>
      </c>
      <c r="V71" s="6">
        <v>0</v>
      </c>
      <c r="W71" s="7">
        <v>0</v>
      </c>
      <c r="X71" s="6">
        <v>0</v>
      </c>
    </row>
    <row r="72" spans="1:24" ht="25.5">
      <c r="A72" s="4" t="s">
        <v>10</v>
      </c>
      <c r="B72" s="5"/>
      <c r="C72" s="5"/>
      <c r="D72" s="5"/>
      <c r="E72" s="5"/>
      <c r="F72" s="36">
        <f>F73</f>
        <v>4829600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f>T73</f>
        <v>3622200</v>
      </c>
      <c r="U72" s="21">
        <f t="shared" si="1"/>
        <v>75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75</v>
      </c>
      <c r="B73" s="5"/>
      <c r="C73" s="5"/>
      <c r="D73" s="5"/>
      <c r="E73" s="5"/>
      <c r="F73" s="35">
        <v>4829600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3622200</v>
      </c>
      <c r="U73" s="21">
        <f t="shared" si="1"/>
        <v>75</v>
      </c>
      <c r="V73" s="6">
        <v>0</v>
      </c>
      <c r="W73" s="7">
        <v>0</v>
      </c>
      <c r="X73" s="6">
        <v>0</v>
      </c>
    </row>
    <row r="74" spans="1:24" ht="25.5">
      <c r="A74" s="12" t="s">
        <v>77</v>
      </c>
      <c r="B74" s="5"/>
      <c r="C74" s="5"/>
      <c r="D74" s="5"/>
      <c r="E74" s="5"/>
      <c r="F74" s="36">
        <f>F75</f>
        <v>6000000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f>T75</f>
        <v>0</v>
      </c>
      <c r="U74" s="22">
        <f t="shared" si="1"/>
        <v>0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76</v>
      </c>
      <c r="B75" s="5"/>
      <c r="C75" s="5"/>
      <c r="D75" s="5"/>
      <c r="E75" s="5"/>
      <c r="F75" s="35">
        <v>6000000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22">
        <f t="shared" si="1"/>
        <v>0</v>
      </c>
      <c r="V75" s="6">
        <v>0</v>
      </c>
      <c r="W75" s="7">
        <v>0</v>
      </c>
      <c r="X75" s="6">
        <v>0</v>
      </c>
    </row>
    <row r="76" spans="1:24" ht="39.75" customHeight="1" outlineLevel="1">
      <c r="A76" s="30" t="s">
        <v>44</v>
      </c>
      <c r="B76" s="5"/>
      <c r="C76" s="5"/>
      <c r="D76" s="5"/>
      <c r="E76" s="5"/>
      <c r="F76" s="35">
        <f>F8-F32</f>
        <v>-103351592.22999954</v>
      </c>
      <c r="G76" s="35">
        <f aca="true" t="shared" si="2" ref="G76:T76">G8-G32</f>
        <v>0</v>
      </c>
      <c r="H76" s="35">
        <f t="shared" si="2"/>
        <v>0</v>
      </c>
      <c r="I76" s="35">
        <f t="shared" si="2"/>
        <v>0</v>
      </c>
      <c r="J76" s="35">
        <f t="shared" si="2"/>
        <v>0</v>
      </c>
      <c r="K76" s="35">
        <f t="shared" si="2"/>
        <v>0</v>
      </c>
      <c r="L76" s="35">
        <f t="shared" si="2"/>
        <v>0</v>
      </c>
      <c r="M76" s="35">
        <f t="shared" si="2"/>
        <v>0</v>
      </c>
      <c r="N76" s="35">
        <f t="shared" si="2"/>
        <v>0</v>
      </c>
      <c r="O76" s="35">
        <f t="shared" si="2"/>
        <v>0</v>
      </c>
      <c r="P76" s="35">
        <f t="shared" si="2"/>
        <v>0</v>
      </c>
      <c r="Q76" s="35">
        <f t="shared" si="2"/>
        <v>0</v>
      </c>
      <c r="R76" s="35">
        <f t="shared" si="2"/>
        <v>0</v>
      </c>
      <c r="S76" s="35">
        <f t="shared" si="2"/>
        <v>0</v>
      </c>
      <c r="T76" s="35">
        <f t="shared" si="2"/>
        <v>10896296.049999952</v>
      </c>
      <c r="U76" s="22"/>
      <c r="V76" s="26"/>
      <c r="W76" s="27"/>
      <c r="X76" s="26"/>
    </row>
    <row r="77" spans="1:24" ht="45" customHeight="1">
      <c r="A77" s="25" t="s">
        <v>35</v>
      </c>
      <c r="B77" s="23"/>
      <c r="C77" s="23"/>
      <c r="D77" s="23"/>
      <c r="E77" s="23"/>
      <c r="F77" s="37">
        <f>SUM(F78,F81)</f>
        <v>103351592.23000002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>
        <f>SUM(T78,T81)</f>
        <v>-10896296.049999952</v>
      </c>
      <c r="U77" s="22"/>
      <c r="V77" s="1"/>
      <c r="W77" s="1"/>
      <c r="X77" s="1"/>
    </row>
    <row r="78" spans="1:24" ht="26.25">
      <c r="A78" s="24" t="s">
        <v>36</v>
      </c>
      <c r="B78" s="24"/>
      <c r="C78" s="24"/>
      <c r="D78" s="24"/>
      <c r="E78" s="24"/>
      <c r="F78" s="38">
        <f>SUM(F79,F80)</f>
        <v>15000000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>
        <f>SUM(T79,T80)</f>
        <v>0</v>
      </c>
      <c r="U78" s="22"/>
      <c r="V78" s="8"/>
      <c r="W78" s="8"/>
      <c r="X78" s="8"/>
    </row>
    <row r="79" spans="1:21" ht="39">
      <c r="A79" s="28" t="s">
        <v>37</v>
      </c>
      <c r="B79" s="29"/>
      <c r="C79" s="29"/>
      <c r="D79" s="29"/>
      <c r="E79" s="29"/>
      <c r="F79" s="39">
        <v>80000000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>
        <v>0</v>
      </c>
      <c r="U79" s="22"/>
    </row>
    <row r="80" spans="1:21" ht="39">
      <c r="A80" s="28" t="s">
        <v>38</v>
      </c>
      <c r="B80" s="29"/>
      <c r="C80" s="29"/>
      <c r="D80" s="29"/>
      <c r="E80" s="29"/>
      <c r="F80" s="39">
        <v>-65000000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>
        <v>0</v>
      </c>
      <c r="U80" s="22"/>
    </row>
    <row r="81" spans="1:21" ht="26.25">
      <c r="A81" s="28" t="s">
        <v>39</v>
      </c>
      <c r="B81" s="29"/>
      <c r="C81" s="29"/>
      <c r="D81" s="29"/>
      <c r="E81" s="29"/>
      <c r="F81" s="39">
        <f>SUM(F83,F85)</f>
        <v>88351592.23000002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>
        <f>SUM(T83,T85)</f>
        <v>-10896296.049999952</v>
      </c>
      <c r="U81" s="22"/>
    </row>
    <row r="82" spans="1:21" ht="15">
      <c r="A82" s="29" t="s">
        <v>40</v>
      </c>
      <c r="B82" s="29"/>
      <c r="C82" s="29"/>
      <c r="D82" s="29"/>
      <c r="E82" s="29"/>
      <c r="F82" s="39">
        <f>F83</f>
        <v>-2425595483.15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f>T83</f>
        <v>-1697984778.94</v>
      </c>
      <c r="U82" s="22"/>
    </row>
    <row r="83" spans="1:21" ht="26.25">
      <c r="A83" s="28" t="s">
        <v>41</v>
      </c>
      <c r="B83" s="29"/>
      <c r="C83" s="29"/>
      <c r="D83" s="29"/>
      <c r="E83" s="29"/>
      <c r="F83" s="39">
        <v>-2425595483.15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>
        <v>-1697984778.94</v>
      </c>
      <c r="U83" s="22"/>
    </row>
    <row r="84" spans="1:21" ht="15">
      <c r="A84" s="28" t="s">
        <v>42</v>
      </c>
      <c r="B84" s="29"/>
      <c r="C84" s="29"/>
      <c r="D84" s="29"/>
      <c r="E84" s="29"/>
      <c r="F84" s="39">
        <f>F85</f>
        <v>2513947075.38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>
        <f>T85</f>
        <v>1687088482.89</v>
      </c>
      <c r="U84" s="22"/>
    </row>
    <row r="85" spans="1:21" ht="26.25">
      <c r="A85" s="28" t="s">
        <v>43</v>
      </c>
      <c r="B85" s="29"/>
      <c r="C85" s="29"/>
      <c r="D85" s="29"/>
      <c r="E85" s="29"/>
      <c r="F85" s="39">
        <v>2513947075.38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>
        <v>1687088482.89</v>
      </c>
      <c r="U85" s="22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2014-03-03T09:35:57Z</cp:lastPrinted>
  <dcterms:created xsi:type="dcterms:W3CDTF">2014-03-03T02:48:43Z</dcterms:created>
  <dcterms:modified xsi:type="dcterms:W3CDTF">2014-10-17T02:36:32Z</dcterms:modified>
  <cp:category/>
  <cp:version/>
  <cp:contentType/>
  <cp:contentStatus/>
</cp:coreProperties>
</file>