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на 01.10.2024" sheetId="2" r:id="rId1"/>
  </sheets>
  <definedNames>
    <definedName name="_xlnm.Print_Titles" localSheetId="0">'на 01.10.2024'!$8:$8</definedName>
    <definedName name="_xlnm.Print_Area" localSheetId="0">'на 01.10.2024'!$A$1:$I$59</definedName>
  </definedNames>
  <calcPr calcId="152511"/>
</workbook>
</file>

<file path=xl/calcChain.xml><?xml version="1.0" encoding="utf-8"?>
<calcChain xmlns="http://schemas.openxmlformats.org/spreadsheetml/2006/main">
  <c r="G57" i="2" l="1"/>
  <c r="F57" i="2"/>
  <c r="H56" i="2"/>
  <c r="H55" i="2"/>
  <c r="H54" i="2"/>
  <c r="H53" i="2"/>
  <c r="G52" i="2"/>
  <c r="F52" i="2"/>
  <c r="H51" i="2"/>
  <c r="H50" i="2"/>
  <c r="H49" i="2"/>
  <c r="H47" i="2"/>
  <c r="G46" i="2"/>
  <c r="F46" i="2"/>
  <c r="H45" i="2"/>
  <c r="H44" i="2"/>
  <c r="G43" i="2"/>
  <c r="F43" i="2"/>
  <c r="H42" i="2"/>
  <c r="H41" i="2"/>
  <c r="H40" i="2"/>
  <c r="H39" i="2"/>
  <c r="H38" i="2"/>
  <c r="G37" i="2"/>
  <c r="F37" i="2"/>
  <c r="H36" i="2"/>
  <c r="H35" i="2"/>
  <c r="G33" i="2"/>
  <c r="F33" i="2"/>
  <c r="H32" i="2"/>
  <c r="H31" i="2"/>
  <c r="H30" i="2"/>
  <c r="H29" i="2"/>
  <c r="G28" i="2"/>
  <c r="F28" i="2"/>
  <c r="H27" i="2"/>
  <c r="H26" i="2"/>
  <c r="H25" i="2"/>
  <c r="H24" i="2"/>
  <c r="G23" i="2"/>
  <c r="F23" i="2"/>
  <c r="H22" i="2"/>
  <c r="H21" i="2"/>
  <c r="H20" i="2"/>
  <c r="G19" i="2"/>
  <c r="F19" i="2"/>
  <c r="H18" i="2"/>
  <c r="H17" i="2"/>
  <c r="H16" i="2"/>
  <c r="H15" i="2"/>
  <c r="H14" i="2"/>
  <c r="H13" i="2"/>
  <c r="H12" i="2"/>
  <c r="H11" i="2"/>
  <c r="G10" i="2"/>
  <c r="F10" i="2"/>
  <c r="E58" i="2"/>
  <c r="D57" i="2"/>
  <c r="C57" i="2"/>
  <c r="E56" i="2"/>
  <c r="E55" i="2"/>
  <c r="E54" i="2"/>
  <c r="E53" i="2"/>
  <c r="D52" i="2"/>
  <c r="C52" i="2"/>
  <c r="E51" i="2"/>
  <c r="E50" i="2"/>
  <c r="E49" i="2"/>
  <c r="E47" i="2"/>
  <c r="D46" i="2"/>
  <c r="C46" i="2"/>
  <c r="E45" i="2"/>
  <c r="E44" i="2"/>
  <c r="D43" i="2"/>
  <c r="C43" i="2"/>
  <c r="E42" i="2"/>
  <c r="E41" i="2"/>
  <c r="E40" i="2"/>
  <c r="E39" i="2"/>
  <c r="E38" i="2"/>
  <c r="D37" i="2"/>
  <c r="C37" i="2"/>
  <c r="E36" i="2"/>
  <c r="E35" i="2"/>
  <c r="D33" i="2"/>
  <c r="C33" i="2"/>
  <c r="E32" i="2"/>
  <c r="E31" i="2"/>
  <c r="E30" i="2"/>
  <c r="E29" i="2"/>
  <c r="D28" i="2"/>
  <c r="C28" i="2"/>
  <c r="E27" i="2"/>
  <c r="E26" i="2"/>
  <c r="E25" i="2"/>
  <c r="E24" i="2"/>
  <c r="D23" i="2"/>
  <c r="C23" i="2"/>
  <c r="E22" i="2"/>
  <c r="E21" i="2"/>
  <c r="E20" i="2"/>
  <c r="D19" i="2"/>
  <c r="C19" i="2"/>
  <c r="E18" i="2"/>
  <c r="E17" i="2"/>
  <c r="E16" i="2"/>
  <c r="E15" i="2"/>
  <c r="E14" i="2"/>
  <c r="E13" i="2"/>
  <c r="E12" i="2"/>
  <c r="E11" i="2"/>
  <c r="D10" i="2"/>
  <c r="C10" i="2"/>
  <c r="D59" i="2" l="1"/>
  <c r="E19" i="2"/>
  <c r="E28" i="2"/>
  <c r="E37" i="2"/>
  <c r="E46" i="2"/>
  <c r="E57" i="2"/>
  <c r="F59" i="2"/>
  <c r="H19" i="2"/>
  <c r="H28" i="2"/>
  <c r="H37" i="2"/>
  <c r="H46" i="2"/>
  <c r="G59" i="2"/>
  <c r="H59" i="2" s="1"/>
  <c r="H23" i="2"/>
  <c r="H33" i="2"/>
  <c r="H43" i="2"/>
  <c r="H52" i="2"/>
  <c r="H10" i="2"/>
  <c r="C59" i="2"/>
  <c r="E59" i="2" s="1"/>
  <c r="E23" i="2"/>
  <c r="E33" i="2"/>
  <c r="E43" i="2"/>
  <c r="E52" i="2"/>
  <c r="E10" i="2"/>
  <c r="I58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2" i="2"/>
  <c r="I41" i="2"/>
  <c r="I40" i="2"/>
  <c r="I39" i="2"/>
  <c r="I38" i="2"/>
  <c r="I36" i="2"/>
  <c r="I35" i="2"/>
  <c r="I34" i="2"/>
  <c r="I32" i="2"/>
  <c r="I31" i="2"/>
  <c r="I30" i="2"/>
  <c r="I29" i="2"/>
  <c r="I28" i="2"/>
  <c r="I27" i="2"/>
  <c r="I26" i="2"/>
  <c r="I25" i="2"/>
  <c r="I24" i="2"/>
  <c r="I22" i="2"/>
  <c r="I21" i="2"/>
  <c r="I20" i="2"/>
  <c r="I18" i="2"/>
  <c r="I17" i="2"/>
  <c r="I16" i="2"/>
  <c r="I15" i="2"/>
  <c r="I14" i="2"/>
  <c r="I13" i="2"/>
  <c r="I12" i="2"/>
  <c r="I11" i="2"/>
  <c r="I10" i="2" l="1"/>
  <c r="I19" i="2"/>
  <c r="I23" i="2"/>
  <c r="I33" i="2"/>
  <c r="I37" i="2"/>
  <c r="I43" i="2"/>
  <c r="I57" i="2"/>
  <c r="I59" i="2" l="1"/>
</calcChain>
</file>

<file path=xl/sharedStrings.xml><?xml version="1.0" encoding="utf-8"?>
<sst xmlns="http://schemas.openxmlformats.org/spreadsheetml/2006/main" count="101" uniqueCount="99">
  <si>
    <t>СВЕДЕНИЯ</t>
  </si>
  <si>
    <t>о ходе исполнения местного бюджета г. Зеленогорска</t>
  </si>
  <si>
    <t>Код</t>
  </si>
  <si>
    <t>Наименование показателей бюджетной классификации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</si>
  <si>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</si>
  <si>
    <t>Утвержденные годовые бюджетные назначения (тыс.руб)</t>
  </si>
  <si>
    <t>Исполнено   по состоянию на 01.07.2023      (тыс.руб.)</t>
  </si>
  <si>
    <t>Процент исполнения (%)</t>
  </si>
  <si>
    <t>Исполнено   по состоянию на 01.07.2024      (тыс.руб.)</t>
  </si>
  <si>
    <t xml:space="preserve">РАСХОДЫ </t>
  </si>
  <si>
    <t>0100</t>
  </si>
  <si>
    <t>ОБЩЕГОСУДАРСТВЕННЫЕ 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</si>
  <si>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</si>
  <si>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</si>
  <si>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</si>
  <si>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</si>
  <si>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</si>
  <si>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</si>
  <si>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</si>
  <si>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</si>
  <si>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</si>
  <si>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</si>
  <si>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>0107</t>
  </si>
  <si>
    <t>Обеспечение проведения выборов и референдумов</t>
  </si>
  <si>
    <t>0111</t>
  </si>
  <si>
    <t xml:space="preserve">Резервные фонды 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</si>
  <si>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</si>
  <si>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</si>
  <si>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</si>
  <si>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</si>
  <si>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</si>
  <si>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</si>
  <si>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</si>
  <si>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</si>
  <si>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</si>
  <si>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</si>
  <si>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</si>
  <si>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</si>
  <si>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</si>
  <si>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</si>
  <si>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</si>
  <si>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 xml:space="preserve">Транспорт </t>
  </si>
  <si>
    <t>0409</t>
  </si>
  <si>
    <t>Дорожное хозяйство (дорожные фонды)</t>
  </si>
  <si>
    <t>0412</t>
  </si>
  <si>
    <t xml:space="preserve">Другие вопросы в области национальной экономики </t>
  </si>
  <si>
    <t>0500</t>
  </si>
  <si>
    <t>ЖИЛИЩНО-КОММУНАЛЬНОЕ ХОЗЯЙСТВО</t>
  </si>
  <si>
    <t>0501</t>
  </si>
  <si>
    <t xml:space="preserve">Жилищное хозяйство </t>
  </si>
  <si>
    <t>0502</t>
  </si>
  <si>
    <t xml:space="preserve">Коммунальное хозяйство </t>
  </si>
  <si>
    <t>0503</t>
  </si>
  <si>
    <t>Благоустройство</t>
  </si>
  <si>
    <t>0505</t>
  </si>
  <si>
    <t xml:space="preserve">Другие вопросы в области жилищно-коммунального хозяйства 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</si>
  <si>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</si>
  <si>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</si>
  <si>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</si>
  <si>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</si>
  <si>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</si>
  <si>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</si>
  <si>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</si>
  <si>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</si>
  <si>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</si>
  <si>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 xml:space="preserve">ОБРАЗОВАНИЕ 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</si>
  <si>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</si>
  <si>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</si>
  <si>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</si>
  <si>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</si>
  <si>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</si>
  <si>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</t>
  </si>
  <si>
    <t>0707</t>
  </si>
  <si>
    <t xml:space="preserve">Молодежная политика и оздоровление детей </t>
  </si>
  <si>
    <t>0709</t>
  </si>
  <si>
    <t xml:space="preserve">Другие вопросы в области образования </t>
  </si>
  <si>
    <t>0800</t>
  </si>
  <si>
    <t xml:space="preserve">КУЛЬТУРА, КИНЕМАТОГРАФИЯ, СРЕДСТВА МАССОВОЙ ИНФОРМАЦИИ </t>
  </si>
  <si>
    <t>0801</t>
  </si>
  <si>
    <t xml:space="preserve">Культура </t>
  </si>
  <si>
    <t>0804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</si>
  <si>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</si>
  <si>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</si>
  <si>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</si>
  <si>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</si>
  <si>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</si>
  <si>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</si>
  <si>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</si>
  <si>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</si>
  <si>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</si>
  <si>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</si>
  <si>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</si>
  <si>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</si>
  <si>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</si>
  <si>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</si>
  <si>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</si>
  <si>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на 01.10.2023</t>
  </si>
  <si>
    <t>на 01.10.2024</t>
  </si>
  <si>
    <t>по состоянию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</si>
</sst>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" fontId="4" fillId="6" borderId="7">
      <alignment horizontal="right" vertical="top" shrinkToFit="1"/>
    </xf>
    <xf numFmtId="0" fontId="4" fillId="0" borderId="7">
      <alignment vertical="top" wrapText="1"/>
    </xf>
    <xf numFmtId="4" fontId="4" fillId="6" borderId="8">
      <alignment horizontal="right" vertical="top" shrinkToFit="1"/>
    </xf>
  </cellStyleXfs>
  <cellXfs count="50">
    <xf numFmtId="0" fontId="0" fillId="0" borderId="0" xfId="0"/>
    <xf numFmtId="0" fontId="2" fillId="0" borderId="0" xfId="1" applyFont="1"/>
    <xf numFmtId="0" fontId="2" fillId="2" borderId="0" xfId="1" applyFont="1" applyFill="1"/>
    <xf numFmtId="0" fontId="3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/>
    </xf>
    <xf numFmtId="0" fontId="3" fillId="2" borderId="0" xfId="1" applyFont="1" applyFill="1" applyAlignment="1">
      <alignment horizontal="center"/>
    </xf>
    <xf numFmtId="0" fontId="3" fillId="4" borderId="5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/>
    </xf>
    <xf numFmtId="0" fontId="2" fillId="3" borderId="5" xfId="1" applyFont="1" applyFill="1" applyBorder="1"/>
    <xf numFmtId="0" fontId="3" fillId="3" borderId="5" xfId="1" applyFont="1" applyFill="1" applyBorder="1"/>
    <xf numFmtId="0" fontId="2" fillId="4" borderId="5" xfId="1" applyFont="1" applyFill="1" applyBorder="1" applyAlignment="1">
      <alignment horizontal="right" vertical="center"/>
    </xf>
    <xf numFmtId="4" fontId="2" fillId="4" borderId="5" xfId="1" applyNumberFormat="1" applyFont="1" applyFill="1" applyBorder="1" applyAlignment="1">
      <alignment horizontal="right" vertical="center" wrapText="1"/>
    </xf>
    <xf numFmtId="0" fontId="2" fillId="5" borderId="5" xfId="1" applyFont="1" applyFill="1" applyBorder="1" applyAlignment="1">
      <alignment horizontal="right" vertical="center"/>
    </xf>
    <xf numFmtId="4" fontId="2" fillId="5" borderId="5" xfId="1" applyNumberFormat="1" applyFont="1" applyFill="1" applyBorder="1" applyAlignment="1">
      <alignment horizontal="right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4" fontId="3" fillId="3" borderId="5" xfId="1" applyNumberFormat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justify" vertical="center" wrapText="1"/>
    </xf>
    <xf numFmtId="4" fontId="1" fillId="0" borderId="0" xfId="1" applyNumberFormat="1"/>
    <xf numFmtId="0" fontId="2" fillId="3" borderId="5" xfId="1" applyFont="1" applyFill="1" applyBorder="1" applyAlignment="1">
      <alignment vertical="center" wrapText="1"/>
    </xf>
    <xf numFmtId="0" fontId="5" fillId="3" borderId="7" xfId="3" applyNumberFormat="1" applyFont="1" applyFill="1" applyProtection="1">
      <alignment vertical="top" wrapText="1"/>
      <protection locked="0"/>
    </xf>
    <xf numFmtId="0" fontId="3" fillId="3" borderId="5" xfId="1" applyFont="1" applyFill="1" applyBorder="1" applyAlignment="1">
      <alignment horizontal="justify" vertical="center" wrapText="1"/>
    </xf>
    <xf numFmtId="0" fontId="5" fillId="3" borderId="7" xfId="3" applyNumberFormat="1" applyFont="1" applyFill="1" applyAlignment="1" applyProtection="1">
      <alignment horizontal="left" vertical="top" wrapText="1"/>
      <protection locked="0"/>
    </xf>
    <xf numFmtId="0" fontId="3" fillId="3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4" borderId="0" xfId="1" applyFont="1" applyFill="1"/>
    <xf numFmtId="0" fontId="2" fillId="2" borderId="0" xfId="1" applyFont="1" applyFill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/>
    </xf>
    <xf numFmtId="4" fontId="3" fillId="4" borderId="5" xfId="1" applyNumberFormat="1" applyFont="1" applyFill="1" applyBorder="1" applyAlignment="1">
      <alignment horizontal="right" vertical="center"/>
    </xf>
    <xf numFmtId="4" fontId="3" fillId="5" borderId="5" xfId="1" applyNumberFormat="1" applyFont="1" applyFill="1" applyBorder="1" applyAlignment="1">
      <alignment horizontal="right" vertical="center"/>
    </xf>
    <xf numFmtId="4" fontId="2" fillId="4" borderId="5" xfId="1" applyNumberFormat="1" applyFont="1" applyFill="1" applyBorder="1" applyAlignment="1">
      <alignment horizontal="right" vertical="center"/>
    </xf>
    <xf numFmtId="4" fontId="2" fillId="5" borderId="5" xfId="1" applyNumberFormat="1" applyFont="1" applyFill="1" applyBorder="1" applyAlignment="1">
      <alignment horizontal="right" vertical="center"/>
    </xf>
  </cellXfs>
  <cellStyles count="5">
    <cellStyle name="xl31" xfId="4"/>
    <cellStyle name="xl34" xfId="3"/>
    <cellStyle name="xl36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view="pageBreakPreview" zoomScale="80" zoomScaleNormal="100" zoomScaleSheetLayoutView="80" workbookViewId="0">
      <selection activeCell="B50" sqref="B50"/>
    </sheetView>
  </sheetViews>
  <sheetFormatPr defaultRowHeight="15" x14ac:dyDescent="0.25"/>
  <cols>
    <col min="1" max="1" width="7.85546875" style="1" customWidth="1"/>
    <col min="2" max="2" width="45.28515625" style="1" customWidth="1"/>
    <col min="3" max="3" width="16.42578125" style="31" customWidth="1"/>
    <col min="4" max="4" width="13.28515625" style="31" customWidth="1"/>
    <col min="5" max="5" width="13.140625" style="31" customWidth="1"/>
    <col min="6" max="6" width="16.42578125" style="1" customWidth="1"/>
    <col min="7" max="7" width="13.28515625" style="1" customWidth="1"/>
    <col min="8" max="8" width="13.140625" style="1" customWidth="1"/>
    <col min="9" max="9" width="14.5703125" style="3" customWidth="1"/>
    <col min="10" max="10" width="9.140625" style="4"/>
    <col min="11" max="11" width="10" style="4" bestFit="1" customWidth="1"/>
    <col min="12" max="16384" width="9.140625" style="4"/>
  </cols>
  <sheetData>
    <row r="1" spans="1:11" x14ac:dyDescent="0.25">
      <c r="C1" s="2"/>
      <c r="D1" s="32"/>
      <c r="E1" s="32"/>
      <c r="G1" s="33"/>
      <c r="H1" s="33"/>
    </row>
    <row r="2" spans="1:1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1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</row>
    <row r="4" spans="1:11" x14ac:dyDescent="0.25">
      <c r="A4" s="34" t="s">
        <v>98</v>
      </c>
      <c r="B4" s="34"/>
      <c r="C4" s="34"/>
      <c r="D4" s="34"/>
      <c r="E4" s="34"/>
      <c r="F4" s="34"/>
      <c r="G4" s="34"/>
      <c r="H4" s="34"/>
      <c r="I4" s="34"/>
    </row>
    <row r="5" spans="1:11" x14ac:dyDescent="0.25">
      <c r="A5" s="5"/>
      <c r="B5" s="5"/>
      <c r="C5" s="6"/>
      <c r="D5" s="6"/>
      <c r="E5" s="6"/>
      <c r="F5" s="5"/>
      <c r="G5" s="5"/>
      <c r="H5" s="5"/>
    </row>
    <row r="6" spans="1:11" ht="22.5" customHeight="1" x14ac:dyDescent="0.25">
      <c r="A6" s="35" t="s">
        <v>2</v>
      </c>
      <c r="B6" s="37" t="s">
        <v>3</v>
      </c>
      <c r="C6" s="39" t="s">
        <v>96</v>
      </c>
      <c r="D6" s="40"/>
      <c r="E6" s="41"/>
      <c r="F6" s="42" t="s">
        <v>97</v>
      </c>
      <c r="G6" s="43"/>
      <c r="H6" s="44"/>
      <c r="I6" s="45" t="s">
        <v>4</v>
      </c>
    </row>
    <row r="7" spans="1:11" ht="91.5" customHeight="1" x14ac:dyDescent="0.25">
      <c r="A7" s="36"/>
      <c r="B7" s="38"/>
      <c r="C7" s="7" t="s">
        <v>5</v>
      </c>
      <c r="D7" s="7" t="s">
        <v>6</v>
      </c>
      <c r="E7" s="7" t="s">
        <v>7</v>
      </c>
      <c r="F7" s="8" t="s">
        <v>5</v>
      </c>
      <c r="G7" s="8" t="s">
        <v>8</v>
      </c>
      <c r="H7" s="8" t="s">
        <v>7</v>
      </c>
      <c r="I7" s="45"/>
    </row>
    <row r="8" spans="1:11" x14ac:dyDescent="0.25">
      <c r="A8" s="9">
        <v>1</v>
      </c>
      <c r="B8" s="9">
        <v>2</v>
      </c>
      <c r="C8" s="10">
        <v>3</v>
      </c>
      <c r="D8" s="10">
        <v>4</v>
      </c>
      <c r="E8" s="10">
        <v>5</v>
      </c>
      <c r="F8" s="11">
        <v>6</v>
      </c>
      <c r="G8" s="11">
        <v>7</v>
      </c>
      <c r="H8" s="11">
        <v>8</v>
      </c>
      <c r="I8" s="12">
        <v>9</v>
      </c>
    </row>
    <row r="9" spans="1:11" x14ac:dyDescent="0.25">
      <c r="A9" s="13"/>
      <c r="B9" s="14" t="s">
        <v>9</v>
      </c>
      <c r="C9" s="15"/>
      <c r="D9" s="15"/>
      <c r="E9" s="16"/>
      <c r="F9" s="17"/>
      <c r="G9" s="17"/>
      <c r="H9" s="18"/>
      <c r="I9" s="12"/>
    </row>
    <row r="10" spans="1:11" ht="28.5" x14ac:dyDescent="0.25">
      <c r="A10" s="19" t="s">
        <v>10</v>
      </c>
      <c r="B10" s="20" t="s">
        <v>11</v>
      </c>
      <c r="C10" s="46">
        <f>C11+C12+C13+C15+C16+C17+C18+C14</f>
        <v>202572.65</v>
      </c>
      <c r="D10" s="46">
        <f>D11+D12+D13+D15+D16+D17+D18+D14</f>
        <v>143452.00000000003</v>
      </c>
      <c r="E10" s="46">
        <f t="shared" ref="E10:E59" si="0">ROUND(D10/C10*100,2)</f>
        <v>70.819999999999993</v>
      </c>
      <c r="F10" s="47">
        <f>F11+F12+F13+F15+F16+F17+F18+F14</f>
        <v>240406.97</v>
      </c>
      <c r="G10" s="47">
        <f>G11+G12+G13+G15+G16+G17+G18+G14</f>
        <v>146298.82</v>
      </c>
      <c r="H10" s="47">
        <f t="shared" ref="H10:H59" si="1">ROUND(G10/F10*100,2)</f>
        <v>60.85</v>
      </c>
      <c r="I10" s="21">
        <f>G10-D10</f>
        <v>2846.8199999999779</v>
      </c>
    </row>
    <row r="11" spans="1:11" ht="45" x14ac:dyDescent="0.25">
      <c r="A11" s="22" t="s">
        <v>12</v>
      </c>
      <c r="B11" s="23" t="s">
        <v>13</v>
      </c>
      <c r="C11" s="48">
        <v>3318.2</v>
      </c>
      <c r="D11" s="48">
        <v>2486.4499999999998</v>
      </c>
      <c r="E11" s="48">
        <f t="shared" si="0"/>
        <v>74.930000000000007</v>
      </c>
      <c r="F11" s="49">
        <v>3475.6</v>
      </c>
      <c r="G11" s="49">
        <v>2453.6799999999998</v>
      </c>
      <c r="H11" s="49">
        <f t="shared" si="1"/>
        <v>70.599999999999994</v>
      </c>
      <c r="I11" s="21">
        <f>G11-D11</f>
        <v>-32.769999999999982</v>
      </c>
      <c r="K11" s="24"/>
    </row>
    <row r="12" spans="1:11" ht="60" x14ac:dyDescent="0.25">
      <c r="A12" s="22" t="s">
        <v>14</v>
      </c>
      <c r="B12" s="23" t="s">
        <v>15</v>
      </c>
      <c r="C12" s="48">
        <v>3577.8</v>
      </c>
      <c r="D12" s="48">
        <v>2727.97</v>
      </c>
      <c r="E12" s="48">
        <f t="shared" si="0"/>
        <v>76.25</v>
      </c>
      <c r="F12" s="49">
        <v>2968.7</v>
      </c>
      <c r="G12" s="49">
        <v>1186.95</v>
      </c>
      <c r="H12" s="49">
        <f t="shared" si="1"/>
        <v>39.979999999999997</v>
      </c>
      <c r="I12" s="21">
        <f t="shared" ref="I12:I58" si="2">G12-D12</f>
        <v>-1541.0199999999998</v>
      </c>
    </row>
    <row r="13" spans="1:11" ht="60" x14ac:dyDescent="0.25">
      <c r="A13" s="22" t="s">
        <v>16</v>
      </c>
      <c r="B13" s="23" t="s">
        <v>17</v>
      </c>
      <c r="C13" s="48">
        <v>93005.26</v>
      </c>
      <c r="D13" s="48">
        <v>65358.75</v>
      </c>
      <c r="E13" s="48">
        <f t="shared" si="0"/>
        <v>70.27</v>
      </c>
      <c r="F13" s="49">
        <v>105135.9</v>
      </c>
      <c r="G13" s="49">
        <v>71689.97</v>
      </c>
      <c r="H13" s="49">
        <f t="shared" si="1"/>
        <v>68.19</v>
      </c>
      <c r="I13" s="21">
        <f t="shared" si="2"/>
        <v>6331.2200000000012</v>
      </c>
    </row>
    <row r="14" spans="1:11" x14ac:dyDescent="0.25">
      <c r="A14" s="22" t="s">
        <v>18</v>
      </c>
      <c r="B14" s="23" t="s">
        <v>19</v>
      </c>
      <c r="C14" s="48">
        <v>3.7</v>
      </c>
      <c r="D14" s="48">
        <v>1.1000000000000001</v>
      </c>
      <c r="E14" s="48">
        <f t="shared" si="0"/>
        <v>29.73</v>
      </c>
      <c r="F14" s="49">
        <v>12.2</v>
      </c>
      <c r="G14" s="49">
        <v>12.2</v>
      </c>
      <c r="H14" s="49">
        <f t="shared" si="1"/>
        <v>100</v>
      </c>
      <c r="I14" s="21">
        <f t="shared" si="2"/>
        <v>11.1</v>
      </c>
    </row>
    <row r="15" spans="1:11" ht="45" x14ac:dyDescent="0.25">
      <c r="A15" s="22" t="s">
        <v>20</v>
      </c>
      <c r="B15" s="25" t="s">
        <v>21</v>
      </c>
      <c r="C15" s="48">
        <v>22490.1</v>
      </c>
      <c r="D15" s="48">
        <v>15373.18</v>
      </c>
      <c r="E15" s="48">
        <f t="shared" si="0"/>
        <v>68.36</v>
      </c>
      <c r="F15" s="49">
        <v>24138.02</v>
      </c>
      <c r="G15" s="49">
        <v>16326.59</v>
      </c>
      <c r="H15" s="49">
        <f t="shared" si="1"/>
        <v>67.64</v>
      </c>
      <c r="I15" s="21">
        <f t="shared" si="2"/>
        <v>953.40999999999985</v>
      </c>
    </row>
    <row r="16" spans="1:11" ht="30" x14ac:dyDescent="0.25">
      <c r="A16" s="22" t="s">
        <v>22</v>
      </c>
      <c r="B16" s="26" t="s">
        <v>23</v>
      </c>
      <c r="C16" s="48">
        <v>9733.44</v>
      </c>
      <c r="D16" s="48">
        <v>9733.44</v>
      </c>
      <c r="E16" s="48">
        <f t="shared" si="0"/>
        <v>100</v>
      </c>
      <c r="F16" s="49">
        <v>2189.08</v>
      </c>
      <c r="G16" s="49">
        <v>1953.73</v>
      </c>
      <c r="H16" s="49">
        <f t="shared" si="1"/>
        <v>89.25</v>
      </c>
      <c r="I16" s="21">
        <f t="shared" si="2"/>
        <v>-7779.7100000000009</v>
      </c>
    </row>
    <row r="17" spans="1:9" x14ac:dyDescent="0.25">
      <c r="A17" s="22" t="s">
        <v>24</v>
      </c>
      <c r="B17" s="23" t="s">
        <v>25</v>
      </c>
      <c r="C17" s="48">
        <v>950</v>
      </c>
      <c r="D17" s="48">
        <v>0</v>
      </c>
      <c r="E17" s="48">
        <f t="shared" si="0"/>
        <v>0</v>
      </c>
      <c r="F17" s="49">
        <v>950</v>
      </c>
      <c r="G17" s="49">
        <v>0</v>
      </c>
      <c r="H17" s="49">
        <f t="shared" si="1"/>
        <v>0</v>
      </c>
      <c r="I17" s="21">
        <f t="shared" si="2"/>
        <v>0</v>
      </c>
    </row>
    <row r="18" spans="1:9" x14ac:dyDescent="0.25">
      <c r="A18" s="22" t="s">
        <v>26</v>
      </c>
      <c r="B18" s="23" t="s">
        <v>27</v>
      </c>
      <c r="C18" s="48">
        <v>69494.149999999994</v>
      </c>
      <c r="D18" s="48">
        <v>47771.11</v>
      </c>
      <c r="E18" s="48">
        <f t="shared" si="0"/>
        <v>68.739999999999995</v>
      </c>
      <c r="F18" s="49">
        <v>101537.47</v>
      </c>
      <c r="G18" s="49">
        <v>52675.7</v>
      </c>
      <c r="H18" s="49">
        <f t="shared" si="1"/>
        <v>51.88</v>
      </c>
      <c r="I18" s="21">
        <f t="shared" si="2"/>
        <v>4904.5899999999965</v>
      </c>
    </row>
    <row r="19" spans="1:9" ht="42.75" x14ac:dyDescent="0.25">
      <c r="A19" s="19" t="s">
        <v>28</v>
      </c>
      <c r="B19" s="27" t="s">
        <v>29</v>
      </c>
      <c r="C19" s="46">
        <f>C20+C22+C21</f>
        <v>20909.830000000002</v>
      </c>
      <c r="D19" s="46">
        <f>D20+D22+D21</f>
        <v>14966.84</v>
      </c>
      <c r="E19" s="46">
        <f t="shared" si="0"/>
        <v>71.58</v>
      </c>
      <c r="F19" s="47">
        <f>F20+F22+F21</f>
        <v>37440.19</v>
      </c>
      <c r="G19" s="47">
        <f>G20+G22+G21</f>
        <v>16802.490000000002</v>
      </c>
      <c r="H19" s="47">
        <f t="shared" si="1"/>
        <v>44.88</v>
      </c>
      <c r="I19" s="21">
        <f t="shared" si="2"/>
        <v>1835.6500000000015</v>
      </c>
    </row>
    <row r="20" spans="1:9" ht="45" x14ac:dyDescent="0.25">
      <c r="A20" s="22" t="s">
        <v>30</v>
      </c>
      <c r="B20" s="23" t="s">
        <v>31</v>
      </c>
      <c r="C20" s="48">
        <v>693</v>
      </c>
      <c r="D20" s="48">
        <v>365.59</v>
      </c>
      <c r="E20" s="48">
        <f t="shared" si="0"/>
        <v>52.75</v>
      </c>
      <c r="F20" s="49">
        <v>756.53</v>
      </c>
      <c r="G20" s="49">
        <v>531.92999999999995</v>
      </c>
      <c r="H20" s="49">
        <f t="shared" si="1"/>
        <v>70.31</v>
      </c>
      <c r="I20" s="21">
        <f t="shared" si="2"/>
        <v>166.33999999999997</v>
      </c>
    </row>
    <row r="21" spans="1:9" ht="60" x14ac:dyDescent="0.25">
      <c r="A21" s="22" t="s">
        <v>32</v>
      </c>
      <c r="B21" s="23" t="s">
        <v>33</v>
      </c>
      <c r="C21" s="48">
        <v>20168.830000000002</v>
      </c>
      <c r="D21" s="48">
        <v>14584.67</v>
      </c>
      <c r="E21" s="48">
        <f t="shared" si="0"/>
        <v>72.31</v>
      </c>
      <c r="F21" s="49">
        <v>36635.660000000003</v>
      </c>
      <c r="G21" s="49">
        <v>16249.36</v>
      </c>
      <c r="H21" s="49">
        <f t="shared" si="1"/>
        <v>44.35</v>
      </c>
      <c r="I21" s="21">
        <f t="shared" si="2"/>
        <v>1664.6900000000005</v>
      </c>
    </row>
    <row r="22" spans="1:9" ht="45" x14ac:dyDescent="0.25">
      <c r="A22" s="22" t="s">
        <v>34</v>
      </c>
      <c r="B22" s="23" t="s">
        <v>35</v>
      </c>
      <c r="C22" s="48">
        <v>48</v>
      </c>
      <c r="D22" s="48">
        <v>16.579999999999998</v>
      </c>
      <c r="E22" s="48">
        <f t="shared" si="0"/>
        <v>34.54</v>
      </c>
      <c r="F22" s="49">
        <v>48</v>
      </c>
      <c r="G22" s="49">
        <v>21.2</v>
      </c>
      <c r="H22" s="49">
        <f t="shared" si="1"/>
        <v>44.17</v>
      </c>
      <c r="I22" s="21">
        <f t="shared" si="2"/>
        <v>4.620000000000001</v>
      </c>
    </row>
    <row r="23" spans="1:9" x14ac:dyDescent="0.25">
      <c r="A23" s="19" t="s">
        <v>36</v>
      </c>
      <c r="B23" s="27" t="s">
        <v>37</v>
      </c>
      <c r="C23" s="46">
        <f>SUM(C24:C27)</f>
        <v>345364.56</v>
      </c>
      <c r="D23" s="46">
        <f>SUM(D24:D27)</f>
        <v>217114.72000000003</v>
      </c>
      <c r="E23" s="46">
        <f t="shared" si="0"/>
        <v>62.87</v>
      </c>
      <c r="F23" s="47">
        <f>SUM(F24:F27)</f>
        <v>397970.33</v>
      </c>
      <c r="G23" s="47">
        <f>SUM(G24:G27)</f>
        <v>273004.83999999997</v>
      </c>
      <c r="H23" s="47">
        <f t="shared" si="1"/>
        <v>68.599999999999994</v>
      </c>
      <c r="I23" s="21">
        <f t="shared" si="2"/>
        <v>55890.119999999937</v>
      </c>
    </row>
    <row r="24" spans="1:9" x14ac:dyDescent="0.25">
      <c r="A24" s="22" t="s">
        <v>38</v>
      </c>
      <c r="B24" s="23" t="s">
        <v>39</v>
      </c>
      <c r="C24" s="48">
        <v>11035.9</v>
      </c>
      <c r="D24" s="48">
        <v>7465.01</v>
      </c>
      <c r="E24" s="48">
        <f t="shared" si="0"/>
        <v>67.64</v>
      </c>
      <c r="F24" s="49">
        <v>12342.98</v>
      </c>
      <c r="G24" s="49">
        <v>9261.89</v>
      </c>
      <c r="H24" s="49">
        <f t="shared" si="1"/>
        <v>75.040000000000006</v>
      </c>
      <c r="I24" s="21">
        <f t="shared" si="2"/>
        <v>1796.8799999999992</v>
      </c>
    </row>
    <row r="25" spans="1:9" x14ac:dyDescent="0.25">
      <c r="A25" s="22" t="s">
        <v>40</v>
      </c>
      <c r="B25" s="23" t="s">
        <v>41</v>
      </c>
      <c r="C25" s="48">
        <v>94315.3</v>
      </c>
      <c r="D25" s="48">
        <v>61890.19</v>
      </c>
      <c r="E25" s="48">
        <f t="shared" si="0"/>
        <v>65.62</v>
      </c>
      <c r="F25" s="49">
        <v>98887.5</v>
      </c>
      <c r="G25" s="49">
        <v>63258.44</v>
      </c>
      <c r="H25" s="49">
        <f t="shared" si="1"/>
        <v>63.97</v>
      </c>
      <c r="I25" s="21">
        <f t="shared" si="2"/>
        <v>1368.25</v>
      </c>
    </row>
    <row r="26" spans="1:9" x14ac:dyDescent="0.25">
      <c r="A26" s="22" t="s">
        <v>42</v>
      </c>
      <c r="B26" s="23" t="s">
        <v>43</v>
      </c>
      <c r="C26" s="48">
        <v>217242.66</v>
      </c>
      <c r="D26" s="48">
        <v>140388.45000000001</v>
      </c>
      <c r="E26" s="48">
        <f t="shared" si="0"/>
        <v>64.62</v>
      </c>
      <c r="F26" s="49">
        <v>254490.23</v>
      </c>
      <c r="G26" s="49">
        <v>175845.73</v>
      </c>
      <c r="H26" s="49">
        <f t="shared" si="1"/>
        <v>69.099999999999994</v>
      </c>
      <c r="I26" s="21">
        <f t="shared" si="2"/>
        <v>35457.279999999999</v>
      </c>
    </row>
    <row r="27" spans="1:9" ht="30" x14ac:dyDescent="0.25">
      <c r="A27" s="22" t="s">
        <v>44</v>
      </c>
      <c r="B27" s="23" t="s">
        <v>45</v>
      </c>
      <c r="C27" s="48">
        <v>22770.7</v>
      </c>
      <c r="D27" s="48">
        <v>7371.07</v>
      </c>
      <c r="E27" s="48">
        <f t="shared" si="0"/>
        <v>32.369999999999997</v>
      </c>
      <c r="F27" s="49">
        <v>32249.62</v>
      </c>
      <c r="G27" s="49">
        <v>24638.78</v>
      </c>
      <c r="H27" s="49">
        <f t="shared" si="1"/>
        <v>76.400000000000006</v>
      </c>
      <c r="I27" s="21">
        <f t="shared" si="2"/>
        <v>17267.71</v>
      </c>
    </row>
    <row r="28" spans="1:9" ht="28.5" x14ac:dyDescent="0.25">
      <c r="A28" s="19" t="s">
        <v>46</v>
      </c>
      <c r="B28" s="27" t="s">
        <v>47</v>
      </c>
      <c r="C28" s="48">
        <f>SUM(C29:C32)</f>
        <v>343494.76</v>
      </c>
      <c r="D28" s="48">
        <f>SUM(D29:D32)</f>
        <v>246940.43</v>
      </c>
      <c r="E28" s="48">
        <f t="shared" si="0"/>
        <v>71.89</v>
      </c>
      <c r="F28" s="49">
        <f>SUM(F29:F32)</f>
        <v>348330.14</v>
      </c>
      <c r="G28" s="49">
        <f>SUM(G29:G32)</f>
        <v>149137.53</v>
      </c>
      <c r="H28" s="49">
        <f t="shared" si="1"/>
        <v>42.81</v>
      </c>
      <c r="I28" s="21">
        <f t="shared" si="2"/>
        <v>-97802.9</v>
      </c>
    </row>
    <row r="29" spans="1:9" x14ac:dyDescent="0.25">
      <c r="A29" s="22" t="s">
        <v>48</v>
      </c>
      <c r="B29" s="23" t="s">
        <v>49</v>
      </c>
      <c r="C29" s="48">
        <v>24092.75</v>
      </c>
      <c r="D29" s="48">
        <v>18936.189999999999</v>
      </c>
      <c r="E29" s="48">
        <f t="shared" si="0"/>
        <v>78.599999999999994</v>
      </c>
      <c r="F29" s="49">
        <v>28533.9</v>
      </c>
      <c r="G29" s="49">
        <v>12839.18</v>
      </c>
      <c r="H29" s="49">
        <f t="shared" si="1"/>
        <v>45</v>
      </c>
      <c r="I29" s="21">
        <f t="shared" si="2"/>
        <v>-6097.0099999999984</v>
      </c>
    </row>
    <row r="30" spans="1:9" x14ac:dyDescent="0.25">
      <c r="A30" s="22" t="s">
        <v>50</v>
      </c>
      <c r="B30" s="23" t="s">
        <v>51</v>
      </c>
      <c r="C30" s="48">
        <v>18977.68</v>
      </c>
      <c r="D30" s="48">
        <v>2712.91</v>
      </c>
      <c r="E30" s="48">
        <f t="shared" si="0"/>
        <v>14.3</v>
      </c>
      <c r="F30" s="49">
        <v>33466.230000000003</v>
      </c>
      <c r="G30" s="49">
        <v>640.42999999999995</v>
      </c>
      <c r="H30" s="49">
        <f t="shared" si="1"/>
        <v>1.91</v>
      </c>
      <c r="I30" s="21">
        <f t="shared" si="2"/>
        <v>-2072.48</v>
      </c>
    </row>
    <row r="31" spans="1:9" x14ac:dyDescent="0.25">
      <c r="A31" s="22" t="s">
        <v>52</v>
      </c>
      <c r="B31" s="23" t="s">
        <v>53</v>
      </c>
      <c r="C31" s="48">
        <v>242828.13</v>
      </c>
      <c r="D31" s="48">
        <v>186828.53</v>
      </c>
      <c r="E31" s="48">
        <f t="shared" si="0"/>
        <v>76.94</v>
      </c>
      <c r="F31" s="49">
        <v>224891.04</v>
      </c>
      <c r="G31" s="49">
        <v>93355.17</v>
      </c>
      <c r="H31" s="49">
        <f t="shared" si="1"/>
        <v>41.51</v>
      </c>
      <c r="I31" s="21">
        <f t="shared" si="2"/>
        <v>-93473.36</v>
      </c>
    </row>
    <row r="32" spans="1:9" ht="30" x14ac:dyDescent="0.25">
      <c r="A32" s="22" t="s">
        <v>54</v>
      </c>
      <c r="B32" s="23" t="s">
        <v>55</v>
      </c>
      <c r="C32" s="48">
        <v>57596.2</v>
      </c>
      <c r="D32" s="48">
        <v>38462.800000000003</v>
      </c>
      <c r="E32" s="48">
        <f t="shared" si="0"/>
        <v>66.78</v>
      </c>
      <c r="F32" s="49">
        <v>61438.97</v>
      </c>
      <c r="G32" s="49">
        <v>42302.75</v>
      </c>
      <c r="H32" s="49">
        <f t="shared" si="1"/>
        <v>68.849999999999994</v>
      </c>
      <c r="I32" s="21">
        <f t="shared" si="2"/>
        <v>3839.9499999999971</v>
      </c>
    </row>
    <row r="33" spans="1:9" x14ac:dyDescent="0.25">
      <c r="A33" s="19" t="s">
        <v>56</v>
      </c>
      <c r="B33" s="27" t="s">
        <v>57</v>
      </c>
      <c r="C33" s="46">
        <f>C34+C35+C36</f>
        <v>13109.179999999998</v>
      </c>
      <c r="D33" s="46">
        <f>D34+D35+D36</f>
        <v>6931.6</v>
      </c>
      <c r="E33" s="46">
        <f t="shared" si="0"/>
        <v>52.88</v>
      </c>
      <c r="F33" s="47">
        <f>F34+F35+F36</f>
        <v>16345.02</v>
      </c>
      <c r="G33" s="47">
        <f>G34+G35+G36</f>
        <v>6193.12</v>
      </c>
      <c r="H33" s="47">
        <f t="shared" si="1"/>
        <v>37.89</v>
      </c>
      <c r="I33" s="21">
        <f t="shared" si="2"/>
        <v>-738.48000000000047</v>
      </c>
    </row>
    <row r="34" spans="1:9" x14ac:dyDescent="0.25">
      <c r="A34" s="22" t="s">
        <v>58</v>
      </c>
      <c r="B34" s="23" t="s">
        <v>59</v>
      </c>
      <c r="C34" s="48">
        <v>0</v>
      </c>
      <c r="D34" s="48">
        <v>0</v>
      </c>
      <c r="E34" s="48">
        <v>0</v>
      </c>
      <c r="F34" s="49">
        <v>0</v>
      </c>
      <c r="G34" s="49">
        <v>0</v>
      </c>
      <c r="H34" s="49">
        <v>0</v>
      </c>
      <c r="I34" s="21">
        <f t="shared" si="2"/>
        <v>0</v>
      </c>
    </row>
    <row r="35" spans="1:9" ht="30" x14ac:dyDescent="0.25">
      <c r="A35" s="22" t="s">
        <v>60</v>
      </c>
      <c r="B35" s="23" t="s">
        <v>61</v>
      </c>
      <c r="C35" s="48">
        <v>9643.4599999999991</v>
      </c>
      <c r="D35" s="48">
        <v>6311.59</v>
      </c>
      <c r="E35" s="48">
        <f t="shared" si="0"/>
        <v>65.45</v>
      </c>
      <c r="F35" s="49">
        <v>11798.43</v>
      </c>
      <c r="G35" s="49">
        <v>5623</v>
      </c>
      <c r="H35" s="49">
        <f t="shared" si="1"/>
        <v>47.66</v>
      </c>
      <c r="I35" s="21">
        <f t="shared" si="2"/>
        <v>-688.59000000000015</v>
      </c>
    </row>
    <row r="36" spans="1:9" ht="30" x14ac:dyDescent="0.25">
      <c r="A36" s="22" t="s">
        <v>62</v>
      </c>
      <c r="B36" s="23" t="s">
        <v>63</v>
      </c>
      <c r="C36" s="48">
        <v>3465.72</v>
      </c>
      <c r="D36" s="48">
        <v>620.01</v>
      </c>
      <c r="E36" s="48">
        <f t="shared" si="0"/>
        <v>17.89</v>
      </c>
      <c r="F36" s="49">
        <v>4546.59</v>
      </c>
      <c r="G36" s="49">
        <v>570.12</v>
      </c>
      <c r="H36" s="49">
        <f t="shared" si="1"/>
        <v>12.54</v>
      </c>
      <c r="I36" s="21">
        <f t="shared" si="2"/>
        <v>-49.889999999999986</v>
      </c>
    </row>
    <row r="37" spans="1:9" x14ac:dyDescent="0.25">
      <c r="A37" s="19" t="s">
        <v>64</v>
      </c>
      <c r="B37" s="27" t="s">
        <v>65</v>
      </c>
      <c r="C37" s="46">
        <f>SUM(C38:C42)</f>
        <v>1707906.37</v>
      </c>
      <c r="D37" s="46">
        <f>SUM(D38:D42)</f>
        <v>1203654.42</v>
      </c>
      <c r="E37" s="46">
        <f t="shared" si="0"/>
        <v>70.48</v>
      </c>
      <c r="F37" s="47">
        <f>SUM(F38:F42)</f>
        <v>1900104.9700000002</v>
      </c>
      <c r="G37" s="47">
        <f>SUM(G38:G42)</f>
        <v>1327722.6299999999</v>
      </c>
      <c r="H37" s="47">
        <f t="shared" si="1"/>
        <v>69.88</v>
      </c>
      <c r="I37" s="21">
        <f t="shared" si="2"/>
        <v>124068.20999999996</v>
      </c>
    </row>
    <row r="38" spans="1:9" x14ac:dyDescent="0.25">
      <c r="A38" s="22" t="s">
        <v>66</v>
      </c>
      <c r="B38" s="23" t="s">
        <v>67</v>
      </c>
      <c r="C38" s="48">
        <v>688558.8</v>
      </c>
      <c r="D38" s="48">
        <v>481478.36</v>
      </c>
      <c r="E38" s="48">
        <f t="shared" si="0"/>
        <v>69.930000000000007</v>
      </c>
      <c r="F38" s="49">
        <v>730732</v>
      </c>
      <c r="G38" s="49">
        <v>498324.31</v>
      </c>
      <c r="H38" s="49">
        <f t="shared" si="1"/>
        <v>68.2</v>
      </c>
      <c r="I38" s="21">
        <f t="shared" si="2"/>
        <v>16845.950000000012</v>
      </c>
    </row>
    <row r="39" spans="1:9" x14ac:dyDescent="0.25">
      <c r="A39" s="22" t="s">
        <v>68</v>
      </c>
      <c r="B39" s="23" t="s">
        <v>69</v>
      </c>
      <c r="C39" s="48">
        <v>693795.05</v>
      </c>
      <c r="D39" s="48">
        <v>500460.31</v>
      </c>
      <c r="E39" s="48">
        <f t="shared" si="0"/>
        <v>72.13</v>
      </c>
      <c r="F39" s="49">
        <v>809087.12</v>
      </c>
      <c r="G39" s="49">
        <v>573952.68000000005</v>
      </c>
      <c r="H39" s="49">
        <f t="shared" si="1"/>
        <v>70.94</v>
      </c>
      <c r="I39" s="21">
        <f t="shared" si="2"/>
        <v>73492.370000000054</v>
      </c>
    </row>
    <row r="40" spans="1:9" x14ac:dyDescent="0.25">
      <c r="A40" s="22" t="s">
        <v>70</v>
      </c>
      <c r="B40" s="28" t="s">
        <v>71</v>
      </c>
      <c r="C40" s="48">
        <v>191850.23999999999</v>
      </c>
      <c r="D40" s="48">
        <v>130708.24</v>
      </c>
      <c r="E40" s="48">
        <f t="shared" si="0"/>
        <v>68.13</v>
      </c>
      <c r="F40" s="49">
        <v>212602.34</v>
      </c>
      <c r="G40" s="49">
        <v>150627.59</v>
      </c>
      <c r="H40" s="49">
        <f t="shared" si="1"/>
        <v>70.849999999999994</v>
      </c>
      <c r="I40" s="21">
        <f t="shared" si="2"/>
        <v>19919.349999999991</v>
      </c>
    </row>
    <row r="41" spans="1:9" x14ac:dyDescent="0.25">
      <c r="A41" s="22" t="s">
        <v>72</v>
      </c>
      <c r="B41" s="23" t="s">
        <v>73</v>
      </c>
      <c r="C41" s="48">
        <v>20966.599999999999</v>
      </c>
      <c r="D41" s="48">
        <v>14837.71</v>
      </c>
      <c r="E41" s="48">
        <f t="shared" si="0"/>
        <v>70.77</v>
      </c>
      <c r="F41" s="49">
        <v>24322.19</v>
      </c>
      <c r="G41" s="49">
        <v>17215.63</v>
      </c>
      <c r="H41" s="49">
        <f t="shared" si="1"/>
        <v>70.78</v>
      </c>
      <c r="I41" s="21">
        <f t="shared" si="2"/>
        <v>2377.9200000000019</v>
      </c>
    </row>
    <row r="42" spans="1:9" x14ac:dyDescent="0.25">
      <c r="A42" s="22" t="s">
        <v>74</v>
      </c>
      <c r="B42" s="23" t="s">
        <v>75</v>
      </c>
      <c r="C42" s="48">
        <v>112735.67999999999</v>
      </c>
      <c r="D42" s="48">
        <v>76169.8</v>
      </c>
      <c r="E42" s="48">
        <f t="shared" si="0"/>
        <v>67.56</v>
      </c>
      <c r="F42" s="49">
        <v>123361.32</v>
      </c>
      <c r="G42" s="49">
        <v>87602.42</v>
      </c>
      <c r="H42" s="49">
        <f t="shared" si="1"/>
        <v>71.010000000000005</v>
      </c>
      <c r="I42" s="21">
        <f t="shared" si="2"/>
        <v>11432.619999999995</v>
      </c>
    </row>
    <row r="43" spans="1:9" ht="42.75" x14ac:dyDescent="0.25">
      <c r="A43" s="19" t="s">
        <v>76</v>
      </c>
      <c r="B43" s="27" t="s">
        <v>77</v>
      </c>
      <c r="C43" s="46">
        <f>SUM(C44:C45)</f>
        <v>267857.87</v>
      </c>
      <c r="D43" s="46">
        <f>SUM(D44:D45)</f>
        <v>191681.22</v>
      </c>
      <c r="E43" s="46">
        <f t="shared" si="0"/>
        <v>71.56</v>
      </c>
      <c r="F43" s="47">
        <f>SUM(F44:F45)</f>
        <v>304929.01</v>
      </c>
      <c r="G43" s="47">
        <f>SUM(G44:G45)</f>
        <v>229144.83000000002</v>
      </c>
      <c r="H43" s="47">
        <f t="shared" si="1"/>
        <v>75.150000000000006</v>
      </c>
      <c r="I43" s="21">
        <f t="shared" si="2"/>
        <v>37463.610000000015</v>
      </c>
    </row>
    <row r="44" spans="1:9" x14ac:dyDescent="0.25">
      <c r="A44" s="22" t="s">
        <v>78</v>
      </c>
      <c r="B44" s="23" t="s">
        <v>79</v>
      </c>
      <c r="C44" s="48">
        <v>188673.48</v>
      </c>
      <c r="D44" s="48">
        <v>134852.99</v>
      </c>
      <c r="E44" s="48">
        <f t="shared" si="0"/>
        <v>71.47</v>
      </c>
      <c r="F44" s="49">
        <v>213457.62</v>
      </c>
      <c r="G44" s="49">
        <v>163492.87</v>
      </c>
      <c r="H44" s="49">
        <f t="shared" si="1"/>
        <v>76.59</v>
      </c>
      <c r="I44" s="21">
        <f t="shared" si="2"/>
        <v>28639.880000000005</v>
      </c>
    </row>
    <row r="45" spans="1:9" ht="30" x14ac:dyDescent="0.25">
      <c r="A45" s="22" t="s">
        <v>80</v>
      </c>
      <c r="B45" s="23" t="s">
        <v>81</v>
      </c>
      <c r="C45" s="48">
        <v>79184.39</v>
      </c>
      <c r="D45" s="48">
        <v>56828.23</v>
      </c>
      <c r="E45" s="48">
        <f t="shared" si="0"/>
        <v>71.77</v>
      </c>
      <c r="F45" s="49">
        <v>91471.39</v>
      </c>
      <c r="G45" s="49">
        <v>65651.960000000006</v>
      </c>
      <c r="H45" s="49">
        <f t="shared" si="1"/>
        <v>71.77</v>
      </c>
      <c r="I45" s="21">
        <f t="shared" si="2"/>
        <v>8823.7300000000032</v>
      </c>
    </row>
    <row r="46" spans="1:9" x14ac:dyDescent="0.25">
      <c r="A46" s="29">
        <v>1000</v>
      </c>
      <c r="B46" s="27" t="s">
        <v>82</v>
      </c>
      <c r="C46" s="46">
        <f>SUM(C47:C51)</f>
        <v>114245.45</v>
      </c>
      <c r="D46" s="46">
        <f>SUM(D47:D51)</f>
        <v>64714.529999999992</v>
      </c>
      <c r="E46" s="46">
        <f t="shared" si="0"/>
        <v>56.65</v>
      </c>
      <c r="F46" s="47">
        <f>SUM(F47:F51)</f>
        <v>100123.57</v>
      </c>
      <c r="G46" s="47">
        <f>SUM(G47:G51)</f>
        <v>68180.040000000008</v>
      </c>
      <c r="H46" s="47">
        <f t="shared" si="1"/>
        <v>68.099999999999994</v>
      </c>
      <c r="I46" s="21">
        <f t="shared" si="2"/>
        <v>3465.5100000000166</v>
      </c>
    </row>
    <row r="47" spans="1:9" x14ac:dyDescent="0.25">
      <c r="A47" s="30">
        <v>1001</v>
      </c>
      <c r="B47" s="23" t="s">
        <v>83</v>
      </c>
      <c r="C47" s="48">
        <v>7395</v>
      </c>
      <c r="D47" s="48">
        <v>6293.31</v>
      </c>
      <c r="E47" s="48">
        <f t="shared" si="0"/>
        <v>85.1</v>
      </c>
      <c r="F47" s="49">
        <v>12600</v>
      </c>
      <c r="G47" s="49">
        <v>9124.59</v>
      </c>
      <c r="H47" s="49">
        <f t="shared" si="1"/>
        <v>72.42</v>
      </c>
      <c r="I47" s="21">
        <f t="shared" si="2"/>
        <v>2831.2799999999997</v>
      </c>
    </row>
    <row r="48" spans="1:9" x14ac:dyDescent="0.25">
      <c r="A48" s="30">
        <v>1002</v>
      </c>
      <c r="B48" s="23" t="s">
        <v>84</v>
      </c>
      <c r="C48" s="48">
        <v>0</v>
      </c>
      <c r="D48" s="48">
        <v>0</v>
      </c>
      <c r="E48" s="48">
        <v>0</v>
      </c>
      <c r="F48" s="49">
        <v>0</v>
      </c>
      <c r="G48" s="49">
        <v>0</v>
      </c>
      <c r="H48" s="49">
        <v>0</v>
      </c>
      <c r="I48" s="21">
        <f t="shared" si="2"/>
        <v>0</v>
      </c>
    </row>
    <row r="49" spans="1:9" x14ac:dyDescent="0.25">
      <c r="A49" s="30">
        <v>1003</v>
      </c>
      <c r="B49" s="23" t="s">
        <v>85</v>
      </c>
      <c r="C49" s="48">
        <v>99510.87</v>
      </c>
      <c r="D49" s="48">
        <v>53889.77</v>
      </c>
      <c r="E49" s="48">
        <f t="shared" si="0"/>
        <v>54.15</v>
      </c>
      <c r="F49" s="49">
        <v>82448.52</v>
      </c>
      <c r="G49" s="49">
        <v>55467.22</v>
      </c>
      <c r="H49" s="49">
        <f t="shared" si="1"/>
        <v>67.27</v>
      </c>
      <c r="I49" s="21">
        <f t="shared" si="2"/>
        <v>1577.4500000000044</v>
      </c>
    </row>
    <row r="50" spans="1:9" x14ac:dyDescent="0.25">
      <c r="A50" s="30">
        <v>1004</v>
      </c>
      <c r="B50" s="23" t="s">
        <v>86</v>
      </c>
      <c r="C50" s="48">
        <v>5332.7</v>
      </c>
      <c r="D50" s="48">
        <v>3122.16</v>
      </c>
      <c r="E50" s="48">
        <f t="shared" si="0"/>
        <v>58.55</v>
      </c>
      <c r="F50" s="49">
        <v>3022.8</v>
      </c>
      <c r="G50" s="49">
        <v>2342.85</v>
      </c>
      <c r="H50" s="49">
        <f t="shared" si="1"/>
        <v>77.510000000000005</v>
      </c>
      <c r="I50" s="21">
        <f t="shared" si="2"/>
        <v>-779.31</v>
      </c>
    </row>
    <row r="51" spans="1:9" x14ac:dyDescent="0.25">
      <c r="A51" s="30">
        <v>1006</v>
      </c>
      <c r="B51" s="23" t="s">
        <v>87</v>
      </c>
      <c r="C51" s="48">
        <v>2006.88</v>
      </c>
      <c r="D51" s="48">
        <v>1409.29</v>
      </c>
      <c r="E51" s="48">
        <f t="shared" si="0"/>
        <v>70.22</v>
      </c>
      <c r="F51" s="49">
        <v>2052.25</v>
      </c>
      <c r="G51" s="49">
        <v>1245.3800000000001</v>
      </c>
      <c r="H51" s="49">
        <f t="shared" si="1"/>
        <v>60.68</v>
      </c>
      <c r="I51" s="21">
        <f t="shared" si="2"/>
        <v>-163.90999999999985</v>
      </c>
    </row>
    <row r="52" spans="1:9" x14ac:dyDescent="0.25">
      <c r="A52" s="30">
        <v>1100</v>
      </c>
      <c r="B52" s="27" t="s">
        <v>88</v>
      </c>
      <c r="C52" s="46">
        <f>SUM(C53:C56)</f>
        <v>424992.47</v>
      </c>
      <c r="D52" s="46">
        <f>SUM(D53:D56)</f>
        <v>215594.76</v>
      </c>
      <c r="E52" s="46">
        <f t="shared" si="0"/>
        <v>50.73</v>
      </c>
      <c r="F52" s="47">
        <f>SUM(F53:F56)</f>
        <v>622391.30000000005</v>
      </c>
      <c r="G52" s="47">
        <f>SUM(G53:G56)</f>
        <v>243414.02000000002</v>
      </c>
      <c r="H52" s="47">
        <f t="shared" si="1"/>
        <v>39.11</v>
      </c>
      <c r="I52" s="21">
        <f t="shared" si="2"/>
        <v>27819.260000000009</v>
      </c>
    </row>
    <row r="53" spans="1:9" x14ac:dyDescent="0.25">
      <c r="A53" s="30">
        <v>1101</v>
      </c>
      <c r="B53" s="23" t="s">
        <v>89</v>
      </c>
      <c r="C53" s="48">
        <v>332019.21999999997</v>
      </c>
      <c r="D53" s="48">
        <v>168458.59</v>
      </c>
      <c r="E53" s="48">
        <f t="shared" si="0"/>
        <v>50.74</v>
      </c>
      <c r="F53" s="49">
        <v>452815.22</v>
      </c>
      <c r="G53" s="49">
        <v>130454.84</v>
      </c>
      <c r="H53" s="49">
        <f t="shared" si="1"/>
        <v>28.81</v>
      </c>
      <c r="I53" s="21">
        <f t="shared" si="2"/>
        <v>-38003.75</v>
      </c>
    </row>
    <row r="54" spans="1:9" x14ac:dyDescent="0.25">
      <c r="A54" s="30">
        <v>1102</v>
      </c>
      <c r="B54" s="23" t="s">
        <v>90</v>
      </c>
      <c r="C54" s="48">
        <v>65792.81</v>
      </c>
      <c r="D54" s="48">
        <v>41121.879999999997</v>
      </c>
      <c r="E54" s="48">
        <f t="shared" si="0"/>
        <v>62.5</v>
      </c>
      <c r="F54" s="49">
        <v>76401.06</v>
      </c>
      <c r="G54" s="49">
        <v>45079.35</v>
      </c>
      <c r="H54" s="49">
        <f t="shared" si="1"/>
        <v>59</v>
      </c>
      <c r="I54" s="21">
        <f t="shared" si="2"/>
        <v>3957.4700000000012</v>
      </c>
    </row>
    <row r="55" spans="1:9" x14ac:dyDescent="0.25">
      <c r="A55" s="30">
        <v>1103</v>
      </c>
      <c r="B55" s="23" t="s">
        <v>91</v>
      </c>
      <c r="C55" s="48">
        <v>18485.04</v>
      </c>
      <c r="D55" s="48">
        <v>0</v>
      </c>
      <c r="E55" s="48">
        <f t="shared" si="0"/>
        <v>0</v>
      </c>
      <c r="F55" s="49">
        <v>82601.039999999994</v>
      </c>
      <c r="G55" s="49">
        <v>60268.66</v>
      </c>
      <c r="H55" s="49">
        <f t="shared" si="1"/>
        <v>72.959999999999994</v>
      </c>
      <c r="I55" s="21">
        <f t="shared" si="2"/>
        <v>60268.66</v>
      </c>
    </row>
    <row r="56" spans="1:9" ht="30" x14ac:dyDescent="0.25">
      <c r="A56" s="30">
        <v>1105</v>
      </c>
      <c r="B56" s="23" t="s">
        <v>92</v>
      </c>
      <c r="C56" s="48">
        <v>8695.4</v>
      </c>
      <c r="D56" s="48">
        <v>6014.29</v>
      </c>
      <c r="E56" s="48">
        <f t="shared" si="0"/>
        <v>69.17</v>
      </c>
      <c r="F56" s="49">
        <v>10573.98</v>
      </c>
      <c r="G56" s="49">
        <v>7611.17</v>
      </c>
      <c r="H56" s="49">
        <f t="shared" si="1"/>
        <v>71.98</v>
      </c>
      <c r="I56" s="21">
        <f t="shared" si="2"/>
        <v>1596.88</v>
      </c>
    </row>
    <row r="57" spans="1:9" ht="42.75" x14ac:dyDescent="0.25">
      <c r="A57" s="30">
        <v>1300</v>
      </c>
      <c r="B57" s="27" t="s">
        <v>93</v>
      </c>
      <c r="C57" s="46">
        <f>SUM(C58)</f>
        <v>2716.2</v>
      </c>
      <c r="D57" s="46">
        <f>SUM(D58)</f>
        <v>4.08</v>
      </c>
      <c r="E57" s="46">
        <f t="shared" si="0"/>
        <v>0.15</v>
      </c>
      <c r="F57" s="47">
        <f>SUM(F58)</f>
        <v>0</v>
      </c>
      <c r="G57" s="47">
        <f>SUM(G58)</f>
        <v>0</v>
      </c>
      <c r="H57" s="47">
        <v>0</v>
      </c>
      <c r="I57" s="21">
        <f t="shared" si="2"/>
        <v>-4.08</v>
      </c>
    </row>
    <row r="58" spans="1:9" ht="30" x14ac:dyDescent="0.25">
      <c r="A58" s="30">
        <v>1301</v>
      </c>
      <c r="B58" s="23" t="s">
        <v>94</v>
      </c>
      <c r="C58" s="48">
        <v>2716.2</v>
      </c>
      <c r="D58" s="48">
        <v>4.08</v>
      </c>
      <c r="E58" s="48">
        <f t="shared" si="0"/>
        <v>0.15</v>
      </c>
      <c r="F58" s="49">
        <v>0</v>
      </c>
      <c r="G58" s="49">
        <v>0</v>
      </c>
      <c r="H58" s="49">
        <v>0</v>
      </c>
      <c r="I58" s="21">
        <f t="shared" si="2"/>
        <v>-4.08</v>
      </c>
    </row>
    <row r="59" spans="1:9" x14ac:dyDescent="0.25">
      <c r="A59" s="30"/>
      <c r="B59" s="27" t="s">
        <v>95</v>
      </c>
      <c r="C59" s="46">
        <f>C10+C19+C23+C28+C33+C37+C43+C46+C52+C57</f>
        <v>3443169.3400000008</v>
      </c>
      <c r="D59" s="46">
        <f>D10+D19+D23+D28+D33+D37+D43+D46+D52+D57</f>
        <v>2305054.5999999996</v>
      </c>
      <c r="E59" s="46">
        <f t="shared" si="0"/>
        <v>66.95</v>
      </c>
      <c r="F59" s="47">
        <f>F10+F19+F23+F28+F33+F37+F43+F46+F52+F57</f>
        <v>3968041.5</v>
      </c>
      <c r="G59" s="47">
        <f>G10+G19+G23+G28+G33+G37+G43+G46+G52+G57</f>
        <v>2459898.3199999998</v>
      </c>
      <c r="H59" s="47">
        <f t="shared" si="1"/>
        <v>61.99</v>
      </c>
      <c r="I59" s="21">
        <f>G59-D59</f>
        <v>154843.7200000002</v>
      </c>
    </row>
  </sheetData>
  <mergeCells count="10">
    <mergeCell ref="A6:A7"/>
    <mergeCell ref="B6:B7"/>
    <mergeCell ref="C6:E6"/>
    <mergeCell ref="F6:H6"/>
    <mergeCell ref="I6:I7"/>
    <mergeCell ref="D1:E1"/>
    <mergeCell ref="G1:H1"/>
    <mergeCell ref="A2:I2"/>
    <mergeCell ref="A3:I3"/>
    <mergeCell ref="A4:I4"/>
  </mergeCells>
  <pageMargins left="0.70866141732283472" right="0.39370078740157483" top="0.35433070866141736" bottom="0.35433070866141736" header="0.31496062992125984" footer="0.31496062992125984"/>
  <pageSetup paperSize="9" scale="88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01.10.2024</vt:lpstr>
      <vt:lpstr>'на 01.10.2024'!Заголовки_для_печати</vt:lpstr>
      <vt:lpstr>'на 01.10.2024'!Область_печати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2024-10-18T09:20:29Z</dcterms:modified>
</cp:coreProperties>
</file>