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5.15" sheetId="1" r:id="rId1"/>
  </sheets>
  <definedNames>
    <definedName name="_xlnm.Print_Titles" localSheetId="0">'исполнение бюджета на 01.05.15'!$6:$7</definedName>
  </definedNames>
  <calcPr fullCalcOnLoad="1"/>
</workbook>
</file>

<file path=xl/sharedStrings.xml><?xml version="1.0" encoding="utf-8"?>
<sst xmlns="http://schemas.openxmlformats.org/spreadsheetml/2006/main" count="106" uniqueCount="87">
  <si>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</si>
  <si>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</si>
  <si>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</si>
  <si>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</si>
  <si>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</si>
  <si>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</si>
  <si>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</si>
  <si>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</si>
  <si>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</si>
  <si>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</si>
  <si>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</si>
  <si>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</si>
  <si>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</si>
  <si>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</si>
  <si>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</si>
  <si>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</si>
  <si>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</si>
  <si>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</si>
  <si>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</si>
  <si>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</si>
  <si>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</si>
  <si>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</si>
  <si>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</si>
  <si>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</si>
  <si>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</si>
  <si>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</si>
  <si>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</si>
  <si>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</si>
  <si>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</si>
  <si>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</si>
  <si>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</si>
  <si>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</si>
  <si>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</si>
  <si>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</si>
  <si>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</si>
  <si>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</si>
  <si>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</si>
  <si>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</si>
  <si>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</si>
  <si>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</si>
  <si>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</si>
  <si>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</si>
  <si>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</si>
  <si>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Результат исполнени бюджета                                      (дефицит "-", профицит "+")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</si>
  <si>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</si>
  <si>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</si>
  <si>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</si>
  <si>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</si>
  <si>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</si>
  <si>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</si>
  <si>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</si>
  <si>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</si>
  <si>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</si>
  <si>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</si>
  <si>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</si>
  <si>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</si>
  <si>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</si>
  <si>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</si>
  <si>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</si>
  <si>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</si>
  <si>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</si>
  <si>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</si>
  <si>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</si>
  <si>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</si>
  <si>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</si>
  <si>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</si>
  <si>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</si>
  <si>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</si>
  <si>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</si>
  <si>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</si>
  <si>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</si>
  <si>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</si>
  <si>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</si>
  <si>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</si>
  <si>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</si>
  <si>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</si>
  <si>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</si>
  <si>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</si>
  <si>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</si>
  <si>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</si>
  <si>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</si>
  <si>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</si>
  <si>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</si>
  <si>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</si>
  <si>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по состоянию на 01 мая 2015 года</t>
  </si>
  <si>
    <t>План с учетом изменений на 01.05.2015 года</t>
  </si>
  <si>
    <t>Исполнено на 01.05.2015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</si>
</sst>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  <xf numFmtId="0" fontId="42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8"/>
  <sheetViews>
    <sheetView showGridLines="0" tabSelected="1" zoomScalePageLayoutView="0" workbookViewId="0" topLeftCell="A66">
      <selection activeCell="T32" sqref="T3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5"/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0"/>
      <c r="W2" s="1"/>
      <c r="X2" s="1"/>
    </row>
    <row r="3" spans="1:24" ht="18" customHeight="1">
      <c r="A3" s="44" t="s">
        <v>84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3"/>
    </row>
    <row r="4" spans="1:24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3"/>
    </row>
    <row r="5" spans="1:24" ht="1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4.25" customHeight="1">
      <c r="A6" s="42" t="s">
        <v>1</v>
      </c>
      <c r="B6" s="42" t="s">
        <v>2</v>
      </c>
      <c r="C6" s="42" t="s">
        <v>2</v>
      </c>
      <c r="D6" s="42" t="s">
        <v>2</v>
      </c>
      <c r="E6" s="42" t="s">
        <v>2</v>
      </c>
      <c r="F6" s="42" t="s">
        <v>85</v>
      </c>
      <c r="G6" s="42" t="s">
        <v>2</v>
      </c>
      <c r="H6" s="42" t="s">
        <v>2</v>
      </c>
      <c r="I6" s="42" t="s">
        <v>2</v>
      </c>
      <c r="J6" s="42" t="s">
        <v>2</v>
      </c>
      <c r="K6" s="42" t="s">
        <v>2</v>
      </c>
      <c r="L6" s="42" t="s">
        <v>2</v>
      </c>
      <c r="M6" s="42" t="s">
        <v>2</v>
      </c>
      <c r="N6" s="42" t="s">
        <v>2</v>
      </c>
      <c r="O6" s="42" t="s">
        <v>2</v>
      </c>
      <c r="P6" s="42" t="s">
        <v>2</v>
      </c>
      <c r="Q6" s="42" t="s">
        <v>2</v>
      </c>
      <c r="R6" s="42" t="s">
        <v>2</v>
      </c>
      <c r="S6" s="42" t="s">
        <v>2</v>
      </c>
      <c r="T6" s="42" t="s">
        <v>86</v>
      </c>
      <c r="U6" s="42" t="s">
        <v>12</v>
      </c>
      <c r="V6" s="42" t="s">
        <v>2</v>
      </c>
      <c r="W6" s="42" t="s">
        <v>2</v>
      </c>
      <c r="X6" s="42" t="s">
        <v>2</v>
      </c>
    </row>
    <row r="7" spans="1:24" ht="30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5.75">
      <c r="A8" s="18" t="s">
        <v>30</v>
      </c>
      <c r="B8" s="9"/>
      <c r="C8" s="9"/>
      <c r="D8" s="9"/>
      <c r="E8" s="9"/>
      <c r="F8" s="40">
        <f>F9+F26</f>
        <v>2196776737.77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730935124.5699999</v>
      </c>
      <c r="U8" s="32">
        <f>ROUND(T8/F8*100,2)</f>
        <v>33.27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1">
        <f>F10+F13+F14+F15+F18+F20+F21+F22+F23+F24+F25+F19</f>
        <v>548679100.6600001</v>
      </c>
      <c r="G9" s="20">
        <f aca="true" t="shared" si="0" ref="G9:S9">G10+G13+G14+G15+G18+G20+G21+G22+G23+G24+G25</f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>T10+T13+T14+T15+T18+T20+T21+T22+T23+T24+T25+T19</f>
        <v>211529158.06</v>
      </c>
      <c r="U9" s="31">
        <f>ROUND(T9/F9*100,2)</f>
        <v>38.55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1">
        <f>F11+F12</f>
        <v>372693100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f>T11+T12</f>
        <v>144878463.45</v>
      </c>
      <c r="U10" s="31">
        <f>ROUND(T10/F10*100,2)</f>
        <v>38.87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1">
        <v>56720000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53525470.07</v>
      </c>
      <c r="U11" s="31">
        <f aca="true" t="shared" si="1" ref="U11:U27">ROUND(T11/F11*100,2)</f>
        <v>94.37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1">
        <v>315973100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v>91352993.38</v>
      </c>
      <c r="U12" s="31">
        <f t="shared" si="1"/>
        <v>28.91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1">
        <v>16173300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v>6443235.41</v>
      </c>
      <c r="U13" s="31">
        <f t="shared" si="1"/>
        <v>39.84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1">
        <v>30915800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12648657.89</v>
      </c>
      <c r="U14" s="31">
        <f t="shared" si="1"/>
        <v>40.91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1">
        <f>F16+F17</f>
        <v>38655800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f>T16+T17</f>
        <v>18719736.299999997</v>
      </c>
      <c r="U15" s="31">
        <f t="shared" si="1"/>
        <v>48.43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1">
        <v>9047800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>
        <v>963856.56</v>
      </c>
      <c r="U16" s="31">
        <f t="shared" si="1"/>
        <v>10.65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1">
        <v>29608000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v>17755879.74</v>
      </c>
      <c r="U17" s="31">
        <f t="shared" si="1"/>
        <v>59.97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1">
        <v>10540700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2421591.51</v>
      </c>
      <c r="U18" s="31">
        <f t="shared" si="1"/>
        <v>22.97</v>
      </c>
      <c r="V18" s="9"/>
      <c r="W18" s="9"/>
      <c r="X18" s="9"/>
    </row>
    <row r="19" spans="1:24" ht="0.75" customHeight="1">
      <c r="A19" s="15" t="s">
        <v>79</v>
      </c>
      <c r="B19" s="39"/>
      <c r="C19" s="39"/>
      <c r="D19" s="39"/>
      <c r="E19" s="39"/>
      <c r="F19" s="4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31">
        <v>0</v>
      </c>
      <c r="V19" s="39"/>
      <c r="W19" s="39"/>
      <c r="X19" s="39"/>
    </row>
    <row r="20" spans="1:24" ht="38.25">
      <c r="A20" s="15" t="s">
        <v>21</v>
      </c>
      <c r="B20" s="9"/>
      <c r="C20" s="9"/>
      <c r="D20" s="9"/>
      <c r="E20" s="9"/>
      <c r="F20" s="41">
        <v>46203500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11647121.84</v>
      </c>
      <c r="U20" s="31">
        <f t="shared" si="1"/>
        <v>25.21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1">
        <v>6284600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v>4623716.31</v>
      </c>
      <c r="U21" s="31">
        <f t="shared" si="1"/>
        <v>73.57</v>
      </c>
      <c r="V21" s="9"/>
      <c r="W21" s="9"/>
      <c r="X21" s="9"/>
    </row>
    <row r="22" spans="1:24" ht="25.5">
      <c r="A22" s="15" t="s">
        <v>80</v>
      </c>
      <c r="B22" s="9"/>
      <c r="C22" s="9"/>
      <c r="D22" s="9"/>
      <c r="E22" s="9"/>
      <c r="F22" s="41">
        <v>81800.66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v>9600.66</v>
      </c>
      <c r="U22" s="31">
        <f t="shared" si="1"/>
        <v>11.74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1">
        <v>25235500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9125553.3</v>
      </c>
      <c r="U23" s="31">
        <f t="shared" si="1"/>
        <v>36.16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1">
        <v>1895000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v>958322.69</v>
      </c>
      <c r="U24" s="31">
        <f t="shared" si="1"/>
        <v>50.57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1"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53158.7</v>
      </c>
      <c r="U25" s="31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1">
        <v>1648097637.11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519405966.51</v>
      </c>
      <c r="U26" s="31">
        <f t="shared" si="1"/>
        <v>31.52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1">
        <v>1647813040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520347419.4</v>
      </c>
      <c r="U27" s="31">
        <f t="shared" si="1"/>
        <v>31.58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1"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0</v>
      </c>
      <c r="U28" s="31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1">
        <v>-941452.89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-941452.89</v>
      </c>
      <c r="U29" s="31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SUM(F33,F41,F43,F48,F53,F55,F60,F63,F69,F73,F75)</f>
        <v>2202076538.79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SUM(T33,T41,T43,T48,T53,T55,T60,T63,T69,T73,T75)</f>
        <v>579199527.45</v>
      </c>
      <c r="U32" s="31">
        <f aca="true" t="shared" si="2" ref="U32:U74">ROUND(T32/F32*100,2)</f>
        <v>26.3</v>
      </c>
      <c r="V32" s="9"/>
      <c r="W32" s="9"/>
      <c r="X32" s="9"/>
    </row>
    <row r="33" spans="1:24" ht="24" customHeight="1">
      <c r="A33" s="30" t="s">
        <v>78</v>
      </c>
      <c r="B33" s="5"/>
      <c r="C33" s="5"/>
      <c r="D33" s="5"/>
      <c r="E33" s="5"/>
      <c r="F33" s="34">
        <f>SUM(F34:F40)</f>
        <v>129413000</v>
      </c>
      <c r="G33" s="34">
        <f aca="true" t="shared" si="3" ref="G33:T33">SUM(G34:G40)</f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34">
        <f t="shared" si="3"/>
        <v>0</v>
      </c>
      <c r="O33" s="34">
        <f t="shared" si="3"/>
        <v>0</v>
      </c>
      <c r="P33" s="34">
        <f t="shared" si="3"/>
        <v>0</v>
      </c>
      <c r="Q33" s="34">
        <f t="shared" si="3"/>
        <v>0</v>
      </c>
      <c r="R33" s="34">
        <f t="shared" si="3"/>
        <v>0</v>
      </c>
      <c r="S33" s="34">
        <f t="shared" si="3"/>
        <v>0</v>
      </c>
      <c r="T33" s="34">
        <f t="shared" si="3"/>
        <v>29692538.07</v>
      </c>
      <c r="U33" s="31">
        <f t="shared" si="2"/>
        <v>22.94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44</v>
      </c>
      <c r="B34" s="5"/>
      <c r="C34" s="5"/>
      <c r="D34" s="5"/>
      <c r="E34" s="5"/>
      <c r="F34" s="33">
        <v>1362900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485912.92</v>
      </c>
      <c r="U34" s="31">
        <f t="shared" si="2"/>
        <v>35.65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45</v>
      </c>
      <c r="B35" s="5"/>
      <c r="C35" s="5"/>
      <c r="D35" s="5"/>
      <c r="E35" s="5"/>
      <c r="F35" s="33">
        <v>2969700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998979.46</v>
      </c>
      <c r="U35" s="31">
        <f t="shared" si="2"/>
        <v>33.64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46</v>
      </c>
      <c r="B36" s="5"/>
      <c r="C36" s="5"/>
      <c r="D36" s="5"/>
      <c r="E36" s="5"/>
      <c r="F36" s="33">
        <v>59118300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16041794.45</v>
      </c>
      <c r="U36" s="31">
        <f t="shared" si="2"/>
        <v>27.14</v>
      </c>
      <c r="V36" s="6">
        <v>0</v>
      </c>
      <c r="W36" s="7">
        <v>0</v>
      </c>
      <c r="X36" s="6">
        <v>0</v>
      </c>
    </row>
    <row r="37" spans="1:24" ht="51" outlineLevel="1">
      <c r="A37" s="11" t="s">
        <v>47</v>
      </c>
      <c r="B37" s="5"/>
      <c r="C37" s="5"/>
      <c r="D37" s="5"/>
      <c r="E37" s="5"/>
      <c r="F37" s="33">
        <v>14888500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4474975.98</v>
      </c>
      <c r="U37" s="31">
        <f t="shared" si="2"/>
        <v>30.06</v>
      </c>
      <c r="V37" s="6">
        <v>0</v>
      </c>
      <c r="W37" s="7">
        <v>0</v>
      </c>
      <c r="X37" s="6">
        <v>0</v>
      </c>
    </row>
    <row r="38" spans="1:24" ht="25.5" hidden="1" outlineLevel="1">
      <c r="A38" s="11" t="s">
        <v>48</v>
      </c>
      <c r="B38" s="5"/>
      <c r="C38" s="5"/>
      <c r="D38" s="5"/>
      <c r="E38" s="5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1"/>
      <c r="V38" s="6">
        <v>0</v>
      </c>
      <c r="W38" s="7">
        <v>0</v>
      </c>
      <c r="X38" s="6">
        <v>0</v>
      </c>
    </row>
    <row r="39" spans="1:24" ht="21.75" customHeight="1" outlineLevel="1">
      <c r="A39" s="11" t="s">
        <v>49</v>
      </c>
      <c r="B39" s="5"/>
      <c r="C39" s="5"/>
      <c r="D39" s="5"/>
      <c r="E39" s="5"/>
      <c r="F39" s="33">
        <v>921000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1">
        <f t="shared" si="2"/>
        <v>0</v>
      </c>
      <c r="V39" s="6">
        <v>0</v>
      </c>
      <c r="W39" s="7">
        <v>0</v>
      </c>
      <c r="X39" s="6">
        <v>0</v>
      </c>
    </row>
    <row r="40" spans="1:24" ht="15" outlineLevel="1">
      <c r="A40" s="11" t="s">
        <v>50</v>
      </c>
      <c r="B40" s="5"/>
      <c r="C40" s="5"/>
      <c r="D40" s="5"/>
      <c r="E40" s="5"/>
      <c r="F40" s="33">
        <v>50152600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7690875.26</v>
      </c>
      <c r="U40" s="31">
        <f t="shared" si="2"/>
        <v>15.33</v>
      </c>
      <c r="V40" s="6">
        <v>0</v>
      </c>
      <c r="W40" s="7">
        <v>0</v>
      </c>
      <c r="X40" s="6">
        <v>0</v>
      </c>
    </row>
    <row r="41" spans="1:24" ht="38.25">
      <c r="A41" s="30" t="s">
        <v>3</v>
      </c>
      <c r="B41" s="5"/>
      <c r="C41" s="5"/>
      <c r="D41" s="5"/>
      <c r="E41" s="5"/>
      <c r="F41" s="34">
        <f>F42</f>
        <v>10476700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f>T42</f>
        <v>2688726.85</v>
      </c>
      <c r="U41" s="31">
        <f t="shared" si="2"/>
        <v>25.66</v>
      </c>
      <c r="V41" s="6">
        <v>0</v>
      </c>
      <c r="W41" s="7">
        <v>0</v>
      </c>
      <c r="X41" s="6">
        <v>0</v>
      </c>
    </row>
    <row r="42" spans="1:24" ht="51" outlineLevel="1">
      <c r="A42" s="11" t="s">
        <v>51</v>
      </c>
      <c r="B42" s="5"/>
      <c r="C42" s="5"/>
      <c r="D42" s="5"/>
      <c r="E42" s="5"/>
      <c r="F42" s="33">
        <v>10476700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2688726.85</v>
      </c>
      <c r="U42" s="31">
        <f t="shared" si="2"/>
        <v>25.66</v>
      </c>
      <c r="V42" s="6">
        <v>0</v>
      </c>
      <c r="W42" s="7">
        <v>0</v>
      </c>
      <c r="X42" s="6">
        <v>0</v>
      </c>
    </row>
    <row r="43" spans="1:24" ht="15">
      <c r="A43" s="13" t="s">
        <v>4</v>
      </c>
      <c r="B43" s="5"/>
      <c r="C43" s="5"/>
      <c r="D43" s="5"/>
      <c r="E43" s="5"/>
      <c r="F43" s="34">
        <f>SUM(F44:F47)</f>
        <v>227226990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f>SUM(T44:T47)</f>
        <v>55675001.35</v>
      </c>
      <c r="U43" s="31">
        <f t="shared" si="2"/>
        <v>24.5</v>
      </c>
      <c r="V43" s="6">
        <v>0</v>
      </c>
      <c r="W43" s="7">
        <v>0</v>
      </c>
      <c r="X43" s="6">
        <v>0</v>
      </c>
    </row>
    <row r="44" spans="1:24" ht="15" outlineLevel="1">
      <c r="A44" s="14" t="s">
        <v>52</v>
      </c>
      <c r="B44" s="5"/>
      <c r="C44" s="5"/>
      <c r="D44" s="5"/>
      <c r="E44" s="5"/>
      <c r="F44" s="33">
        <v>6311500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1837332.5</v>
      </c>
      <c r="U44" s="31">
        <f t="shared" si="2"/>
        <v>29.11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53</v>
      </c>
      <c r="B45" s="5"/>
      <c r="C45" s="5"/>
      <c r="D45" s="5"/>
      <c r="E45" s="5"/>
      <c r="F45" s="33">
        <v>55600000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11495086.87</v>
      </c>
      <c r="U45" s="31">
        <f t="shared" si="2"/>
        <v>20.67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54</v>
      </c>
      <c r="B46" s="5"/>
      <c r="C46" s="5"/>
      <c r="D46" s="5"/>
      <c r="E46" s="5"/>
      <c r="F46" s="33">
        <v>157929290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40164401.28</v>
      </c>
      <c r="U46" s="31">
        <f t="shared" si="2"/>
        <v>25.43</v>
      </c>
      <c r="V46" s="6">
        <v>0</v>
      </c>
      <c r="W46" s="7">
        <v>0</v>
      </c>
      <c r="X46" s="6">
        <v>0</v>
      </c>
    </row>
    <row r="47" spans="1:24" ht="25.5" outlineLevel="1">
      <c r="A47" s="14" t="s">
        <v>55</v>
      </c>
      <c r="B47" s="5"/>
      <c r="C47" s="5"/>
      <c r="D47" s="5"/>
      <c r="E47" s="5"/>
      <c r="F47" s="33">
        <v>7386200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2178180.7</v>
      </c>
      <c r="U47" s="31">
        <f t="shared" si="2"/>
        <v>29.49</v>
      </c>
      <c r="V47" s="6">
        <v>0</v>
      </c>
      <c r="W47" s="7">
        <v>0</v>
      </c>
      <c r="X47" s="6">
        <v>0</v>
      </c>
    </row>
    <row r="48" spans="1:24" ht="25.5">
      <c r="A48" s="30" t="s">
        <v>77</v>
      </c>
      <c r="B48" s="5"/>
      <c r="C48" s="5"/>
      <c r="D48" s="5"/>
      <c r="E48" s="5"/>
      <c r="F48" s="34">
        <f>SUM(F49:F52)</f>
        <v>124536177.07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f>SUM(T49:T52)</f>
        <v>17667894.7</v>
      </c>
      <c r="U48" s="31">
        <f t="shared" si="2"/>
        <v>14.19</v>
      </c>
      <c r="V48" s="6">
        <v>0</v>
      </c>
      <c r="W48" s="7">
        <v>0</v>
      </c>
      <c r="X48" s="6">
        <v>0</v>
      </c>
    </row>
    <row r="49" spans="1:24" ht="15" outlineLevel="1">
      <c r="A49" s="11" t="s">
        <v>56</v>
      </c>
      <c r="B49" s="5"/>
      <c r="C49" s="5"/>
      <c r="D49" s="5"/>
      <c r="E49" s="5"/>
      <c r="F49" s="33">
        <v>21734500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1138212.9</v>
      </c>
      <c r="U49" s="31">
        <f t="shared" si="2"/>
        <v>5.24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57</v>
      </c>
      <c r="B50" s="5"/>
      <c r="C50" s="5"/>
      <c r="D50" s="5"/>
      <c r="E50" s="5"/>
      <c r="F50" s="33">
        <v>9713777.07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555200</v>
      </c>
      <c r="U50" s="31">
        <f t="shared" si="2"/>
        <v>5.72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58</v>
      </c>
      <c r="B51" s="5"/>
      <c r="C51" s="5"/>
      <c r="D51" s="5"/>
      <c r="E51" s="5"/>
      <c r="F51" s="33">
        <v>62418800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6891513.54</v>
      </c>
      <c r="U51" s="31">
        <f t="shared" si="2"/>
        <v>11.04</v>
      </c>
      <c r="V51" s="6">
        <v>0</v>
      </c>
      <c r="W51" s="7">
        <v>0</v>
      </c>
      <c r="X51" s="6">
        <v>0</v>
      </c>
    </row>
    <row r="52" spans="1:24" ht="25.5" outlineLevel="1">
      <c r="A52" s="11" t="s">
        <v>59</v>
      </c>
      <c r="B52" s="5"/>
      <c r="C52" s="5"/>
      <c r="D52" s="5"/>
      <c r="E52" s="5"/>
      <c r="F52" s="33">
        <v>30669100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9082968.26</v>
      </c>
      <c r="U52" s="31">
        <f t="shared" si="2"/>
        <v>29.62</v>
      </c>
      <c r="V52" s="6">
        <v>0</v>
      </c>
      <c r="W52" s="7">
        <v>0</v>
      </c>
      <c r="X52" s="6">
        <v>0</v>
      </c>
    </row>
    <row r="53" spans="1:24" ht="15">
      <c r="A53" s="4" t="s">
        <v>5</v>
      </c>
      <c r="B53" s="5"/>
      <c r="C53" s="5"/>
      <c r="D53" s="5"/>
      <c r="E53" s="5"/>
      <c r="F53" s="34">
        <f>F54</f>
        <v>4940800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f>T54</f>
        <v>1431568.87</v>
      </c>
      <c r="U53" s="31">
        <f t="shared" si="2"/>
        <v>28.97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60</v>
      </c>
      <c r="B54" s="5"/>
      <c r="C54" s="5"/>
      <c r="D54" s="5"/>
      <c r="E54" s="5"/>
      <c r="F54" s="33">
        <v>4940800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1431568.87</v>
      </c>
      <c r="U54" s="31">
        <f t="shared" si="2"/>
        <v>28.97</v>
      </c>
      <c r="V54" s="6">
        <v>0</v>
      </c>
      <c r="W54" s="7">
        <v>0</v>
      </c>
      <c r="X54" s="6">
        <v>0</v>
      </c>
    </row>
    <row r="55" spans="1:24" ht="15">
      <c r="A55" s="4" t="s">
        <v>6</v>
      </c>
      <c r="B55" s="5"/>
      <c r="C55" s="5"/>
      <c r="D55" s="5"/>
      <c r="E55" s="5"/>
      <c r="F55" s="34">
        <f>SUM(F56:F59)</f>
        <v>1318648387.3600001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f>SUM(T56:T59)</f>
        <v>378842334.57000005</v>
      </c>
      <c r="U55" s="31">
        <f t="shared" si="2"/>
        <v>28.73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61</v>
      </c>
      <c r="B56" s="5"/>
      <c r="C56" s="5"/>
      <c r="D56" s="5"/>
      <c r="E56" s="5"/>
      <c r="F56" s="33">
        <v>556995069.87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152621850.87</v>
      </c>
      <c r="U56" s="31">
        <f t="shared" si="2"/>
        <v>27.4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62</v>
      </c>
      <c r="B57" s="5"/>
      <c r="C57" s="5"/>
      <c r="D57" s="5"/>
      <c r="E57" s="5"/>
      <c r="F57" s="33">
        <v>674016917.49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209373086.72</v>
      </c>
      <c r="U57" s="31">
        <f t="shared" si="2"/>
        <v>31.06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63</v>
      </c>
      <c r="B58" s="5"/>
      <c r="C58" s="5"/>
      <c r="D58" s="5"/>
      <c r="E58" s="5"/>
      <c r="F58" s="33">
        <v>30818300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2246598.76</v>
      </c>
      <c r="U58" s="31">
        <f t="shared" si="2"/>
        <v>7.29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64</v>
      </c>
      <c r="B59" s="5"/>
      <c r="C59" s="5"/>
      <c r="D59" s="5"/>
      <c r="E59" s="5"/>
      <c r="F59" s="33">
        <v>56818100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14600798.22</v>
      </c>
      <c r="U59" s="31">
        <f t="shared" si="2"/>
        <v>25.7</v>
      </c>
      <c r="V59" s="6">
        <v>0</v>
      </c>
      <c r="W59" s="7">
        <v>0</v>
      </c>
      <c r="X59" s="6">
        <v>0</v>
      </c>
    </row>
    <row r="60" spans="1:24" ht="15">
      <c r="A60" s="4" t="s">
        <v>7</v>
      </c>
      <c r="B60" s="5"/>
      <c r="C60" s="5"/>
      <c r="D60" s="5"/>
      <c r="E60" s="5"/>
      <c r="F60" s="34">
        <f>F61+F62</f>
        <v>130654540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f>T61+T62</f>
        <v>41828253.93</v>
      </c>
      <c r="U60" s="31">
        <f t="shared" si="2"/>
        <v>32.01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65</v>
      </c>
      <c r="B61" s="5"/>
      <c r="C61" s="5"/>
      <c r="D61" s="5"/>
      <c r="E61" s="5"/>
      <c r="F61" s="33">
        <v>124912940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40012165.03</v>
      </c>
      <c r="U61" s="31">
        <f t="shared" si="2"/>
        <v>32.03</v>
      </c>
      <c r="V61" s="6">
        <v>0</v>
      </c>
      <c r="W61" s="7">
        <v>0</v>
      </c>
      <c r="X61" s="6">
        <v>0</v>
      </c>
    </row>
    <row r="62" spans="1:24" ht="25.5" outlineLevel="1">
      <c r="A62" s="11" t="s">
        <v>81</v>
      </c>
      <c r="B62" s="5"/>
      <c r="C62" s="5"/>
      <c r="D62" s="5"/>
      <c r="E62" s="5"/>
      <c r="F62" s="33">
        <v>5741600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>
        <v>1816088.9</v>
      </c>
      <c r="U62" s="31">
        <f t="shared" si="2"/>
        <v>31.63</v>
      </c>
      <c r="V62" s="6"/>
      <c r="W62" s="7"/>
      <c r="X62" s="6"/>
    </row>
    <row r="63" spans="1:24" ht="15">
      <c r="A63" s="4" t="s">
        <v>8</v>
      </c>
      <c r="B63" s="5"/>
      <c r="C63" s="5"/>
      <c r="D63" s="5"/>
      <c r="E63" s="5"/>
      <c r="F63" s="34">
        <f>SUM(F64:F68)</f>
        <v>115857404.36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f>SUM(T64:T68)</f>
        <v>32423771.56</v>
      </c>
      <c r="U63" s="31">
        <f t="shared" si="2"/>
        <v>27.99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66</v>
      </c>
      <c r="B64" s="5"/>
      <c r="C64" s="5"/>
      <c r="D64" s="5"/>
      <c r="E64" s="5"/>
      <c r="F64" s="33">
        <v>2769100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718239.85</v>
      </c>
      <c r="U64" s="31">
        <f t="shared" si="2"/>
        <v>25.94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67</v>
      </c>
      <c r="B65" s="5"/>
      <c r="C65" s="5"/>
      <c r="D65" s="5"/>
      <c r="E65" s="5"/>
      <c r="F65" s="33">
        <v>40413600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12277706.15</v>
      </c>
      <c r="U65" s="31">
        <f t="shared" si="2"/>
        <v>30.38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68</v>
      </c>
      <c r="B66" s="5"/>
      <c r="C66" s="5"/>
      <c r="D66" s="5"/>
      <c r="E66" s="5"/>
      <c r="F66" s="33">
        <v>25580404.36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8071484.34</v>
      </c>
      <c r="U66" s="31">
        <f t="shared" si="2"/>
        <v>31.55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69</v>
      </c>
      <c r="B67" s="5"/>
      <c r="C67" s="5"/>
      <c r="D67" s="5"/>
      <c r="E67" s="5"/>
      <c r="F67" s="33">
        <v>16366300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3205620.5</v>
      </c>
      <c r="U67" s="31">
        <f t="shared" si="2"/>
        <v>19.59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70</v>
      </c>
      <c r="B68" s="5"/>
      <c r="C68" s="5"/>
      <c r="D68" s="5"/>
      <c r="E68" s="5"/>
      <c r="F68" s="33">
        <v>30728000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8150720.72</v>
      </c>
      <c r="U68" s="31">
        <f t="shared" si="2"/>
        <v>26.53</v>
      </c>
      <c r="V68" s="6">
        <v>0</v>
      </c>
      <c r="W68" s="7">
        <v>0</v>
      </c>
      <c r="X68" s="6">
        <v>0</v>
      </c>
    </row>
    <row r="69" spans="1:24" ht="15">
      <c r="A69" s="4" t="s">
        <v>9</v>
      </c>
      <c r="B69" s="5"/>
      <c r="C69" s="5"/>
      <c r="D69" s="5"/>
      <c r="E69" s="5"/>
      <c r="F69" s="34">
        <f>SUM(F70:F72)</f>
        <v>129492940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f>SUM(T70:T72)</f>
        <v>17741997.55</v>
      </c>
      <c r="U69" s="31">
        <f t="shared" si="2"/>
        <v>13.7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71</v>
      </c>
      <c r="B70" s="5"/>
      <c r="C70" s="5"/>
      <c r="D70" s="5"/>
      <c r="E70" s="5"/>
      <c r="F70" s="33">
        <v>78941000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4000000</v>
      </c>
      <c r="U70" s="31">
        <f t="shared" si="2"/>
        <v>5.07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72</v>
      </c>
      <c r="B71" s="5"/>
      <c r="C71" s="5"/>
      <c r="D71" s="5"/>
      <c r="E71" s="5"/>
      <c r="F71" s="33">
        <v>44326440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12072208.36</v>
      </c>
      <c r="U71" s="31">
        <f t="shared" si="2"/>
        <v>27.23</v>
      </c>
      <c r="V71" s="6">
        <v>0</v>
      </c>
      <c r="W71" s="7">
        <v>0</v>
      </c>
      <c r="X71" s="6">
        <v>0</v>
      </c>
    </row>
    <row r="72" spans="1:24" ht="25.5" outlineLevel="1">
      <c r="A72" s="11" t="s">
        <v>73</v>
      </c>
      <c r="B72" s="5"/>
      <c r="C72" s="5"/>
      <c r="D72" s="5"/>
      <c r="E72" s="5"/>
      <c r="F72" s="33">
        <v>6225500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1669789.19</v>
      </c>
      <c r="U72" s="31">
        <f t="shared" si="2"/>
        <v>26.82</v>
      </c>
      <c r="V72" s="6">
        <v>0</v>
      </c>
      <c r="W72" s="7">
        <v>0</v>
      </c>
      <c r="X72" s="6">
        <v>0</v>
      </c>
    </row>
    <row r="73" spans="1:24" ht="25.5">
      <c r="A73" s="30" t="s">
        <v>10</v>
      </c>
      <c r="B73" s="5"/>
      <c r="C73" s="5"/>
      <c r="D73" s="5"/>
      <c r="E73" s="5"/>
      <c r="F73" s="34">
        <f>F74</f>
        <v>4829600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f>T74</f>
        <v>1207440</v>
      </c>
      <c r="U73" s="31">
        <f t="shared" si="2"/>
        <v>25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74</v>
      </c>
      <c r="B74" s="5"/>
      <c r="C74" s="5"/>
      <c r="D74" s="5"/>
      <c r="E74" s="5"/>
      <c r="F74" s="33">
        <v>4829600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1207440</v>
      </c>
      <c r="U74" s="31">
        <f t="shared" si="2"/>
        <v>25</v>
      </c>
      <c r="V74" s="6">
        <v>0</v>
      </c>
      <c r="W74" s="7">
        <v>0</v>
      </c>
      <c r="X74" s="6">
        <v>0</v>
      </c>
    </row>
    <row r="75" spans="1:24" ht="25.5">
      <c r="A75" s="12" t="s">
        <v>76</v>
      </c>
      <c r="B75" s="5"/>
      <c r="C75" s="5"/>
      <c r="D75" s="5"/>
      <c r="E75" s="5"/>
      <c r="F75" s="34">
        <f>F76</f>
        <v>6000000</v>
      </c>
      <c r="G75" s="34">
        <f aca="true" t="shared" si="4" ref="G75:T75">G76</f>
        <v>0</v>
      </c>
      <c r="H75" s="34">
        <f t="shared" si="4"/>
        <v>0</v>
      </c>
      <c r="I75" s="34">
        <f t="shared" si="4"/>
        <v>0</v>
      </c>
      <c r="J75" s="34">
        <f t="shared" si="4"/>
        <v>0</v>
      </c>
      <c r="K75" s="34">
        <f t="shared" si="4"/>
        <v>0</v>
      </c>
      <c r="L75" s="34">
        <f t="shared" si="4"/>
        <v>0</v>
      </c>
      <c r="M75" s="34">
        <f t="shared" si="4"/>
        <v>0</v>
      </c>
      <c r="N75" s="34">
        <f t="shared" si="4"/>
        <v>0</v>
      </c>
      <c r="O75" s="34">
        <f t="shared" si="4"/>
        <v>0</v>
      </c>
      <c r="P75" s="34">
        <f t="shared" si="4"/>
        <v>0</v>
      </c>
      <c r="Q75" s="34">
        <f t="shared" si="4"/>
        <v>0</v>
      </c>
      <c r="R75" s="34">
        <f t="shared" si="4"/>
        <v>0</v>
      </c>
      <c r="S75" s="34">
        <f t="shared" si="4"/>
        <v>0</v>
      </c>
      <c r="T75" s="34">
        <f t="shared" si="4"/>
        <v>0</v>
      </c>
      <c r="U75" s="31">
        <v>0</v>
      </c>
      <c r="V75" s="6">
        <v>0</v>
      </c>
      <c r="W75" s="7">
        <v>0</v>
      </c>
      <c r="X75" s="6">
        <v>0</v>
      </c>
    </row>
    <row r="76" spans="1:24" ht="25.5" outlineLevel="1">
      <c r="A76" s="11" t="s">
        <v>75</v>
      </c>
      <c r="B76" s="5"/>
      <c r="C76" s="5"/>
      <c r="D76" s="5"/>
      <c r="E76" s="5"/>
      <c r="F76" s="33">
        <v>6000000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1">
        <v>0</v>
      </c>
      <c r="V76" s="6">
        <v>0</v>
      </c>
      <c r="W76" s="7">
        <v>0</v>
      </c>
      <c r="X76" s="6">
        <v>0</v>
      </c>
    </row>
    <row r="77" spans="1:24" ht="39.75" customHeight="1" outlineLevel="1">
      <c r="A77" s="29" t="s">
        <v>43</v>
      </c>
      <c r="B77" s="5"/>
      <c r="C77" s="5"/>
      <c r="D77" s="5"/>
      <c r="E77" s="5"/>
      <c r="F77" s="33">
        <f aca="true" t="shared" si="5" ref="F77:T77">F8-F32</f>
        <v>-5299801.019999981</v>
      </c>
      <c r="G77" s="33">
        <f t="shared" si="5"/>
        <v>0</v>
      </c>
      <c r="H77" s="33">
        <f t="shared" si="5"/>
        <v>0</v>
      </c>
      <c r="I77" s="33">
        <f t="shared" si="5"/>
        <v>0</v>
      </c>
      <c r="J77" s="33">
        <f t="shared" si="5"/>
        <v>0</v>
      </c>
      <c r="K77" s="33">
        <f t="shared" si="5"/>
        <v>0</v>
      </c>
      <c r="L77" s="33">
        <f t="shared" si="5"/>
        <v>0</v>
      </c>
      <c r="M77" s="33">
        <f t="shared" si="5"/>
        <v>0</v>
      </c>
      <c r="N77" s="33">
        <f t="shared" si="5"/>
        <v>0</v>
      </c>
      <c r="O77" s="33">
        <f t="shared" si="5"/>
        <v>0</v>
      </c>
      <c r="P77" s="33">
        <f t="shared" si="5"/>
        <v>0</v>
      </c>
      <c r="Q77" s="33">
        <f t="shared" si="5"/>
        <v>0</v>
      </c>
      <c r="R77" s="33">
        <f t="shared" si="5"/>
        <v>0</v>
      </c>
      <c r="S77" s="33">
        <f t="shared" si="5"/>
        <v>0</v>
      </c>
      <c r="T77" s="33">
        <f t="shared" si="5"/>
        <v>151735597.1199999</v>
      </c>
      <c r="U77" s="21"/>
      <c r="V77" s="25"/>
      <c r="W77" s="26"/>
      <c r="X77" s="25"/>
    </row>
    <row r="78" spans="1:24" ht="45" customHeight="1">
      <c r="A78" s="24" t="s">
        <v>34</v>
      </c>
      <c r="B78" s="22"/>
      <c r="C78" s="22"/>
      <c r="D78" s="22"/>
      <c r="E78" s="22"/>
      <c r="F78" s="35">
        <f>SUM(F79,F84,F82)</f>
        <v>5299801.019999981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>
        <f>SUM(T79,T84,T82)</f>
        <v>-151735597.12000006</v>
      </c>
      <c r="U78" s="21"/>
      <c r="V78" s="1"/>
      <c r="W78" s="1"/>
      <c r="X78" s="1"/>
    </row>
    <row r="79" spans="1:24" ht="26.25">
      <c r="A79" s="23" t="s">
        <v>35</v>
      </c>
      <c r="B79" s="23"/>
      <c r="C79" s="23"/>
      <c r="D79" s="23"/>
      <c r="E79" s="23"/>
      <c r="F79" s="36">
        <v>0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>
        <f>SUM(T80,T81)</f>
        <v>0</v>
      </c>
      <c r="U79" s="21"/>
      <c r="V79" s="8"/>
      <c r="W79" s="8"/>
      <c r="X79" s="8"/>
    </row>
    <row r="80" spans="1:21" ht="39">
      <c r="A80" s="27" t="s">
        <v>36</v>
      </c>
      <c r="B80" s="28"/>
      <c r="C80" s="28"/>
      <c r="D80" s="28"/>
      <c r="E80" s="28"/>
      <c r="F80" s="37">
        <v>80000000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>
        <v>0</v>
      </c>
      <c r="U80" s="21"/>
    </row>
    <row r="81" spans="1:21" ht="39">
      <c r="A81" s="27" t="s">
        <v>37</v>
      </c>
      <c r="B81" s="28"/>
      <c r="C81" s="28"/>
      <c r="D81" s="28"/>
      <c r="E81" s="28"/>
      <c r="F81" s="37">
        <v>-80000000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>
        <v>0</v>
      </c>
      <c r="U81" s="21"/>
    </row>
    <row r="82" spans="1:21" ht="26.25">
      <c r="A82" s="27" t="s">
        <v>82</v>
      </c>
      <c r="B82" s="28"/>
      <c r="C82" s="28"/>
      <c r="D82" s="28"/>
      <c r="E82" s="28"/>
      <c r="F82" s="37">
        <f>F83</f>
        <v>0</v>
      </c>
      <c r="G82" s="37">
        <f aca="true" t="shared" si="6" ref="G82:T82">G83</f>
        <v>0</v>
      </c>
      <c r="H82" s="37">
        <f t="shared" si="6"/>
        <v>0</v>
      </c>
      <c r="I82" s="37">
        <f t="shared" si="6"/>
        <v>0</v>
      </c>
      <c r="J82" s="37">
        <f t="shared" si="6"/>
        <v>0</v>
      </c>
      <c r="K82" s="37">
        <f t="shared" si="6"/>
        <v>0</v>
      </c>
      <c r="L82" s="37">
        <f t="shared" si="6"/>
        <v>0</v>
      </c>
      <c r="M82" s="37">
        <f t="shared" si="6"/>
        <v>0</v>
      </c>
      <c r="N82" s="37">
        <f t="shared" si="6"/>
        <v>0</v>
      </c>
      <c r="O82" s="37">
        <f t="shared" si="6"/>
        <v>0</v>
      </c>
      <c r="P82" s="37">
        <f t="shared" si="6"/>
        <v>0</v>
      </c>
      <c r="Q82" s="37">
        <f t="shared" si="6"/>
        <v>0</v>
      </c>
      <c r="R82" s="37">
        <f t="shared" si="6"/>
        <v>0</v>
      </c>
      <c r="S82" s="37">
        <f t="shared" si="6"/>
        <v>0</v>
      </c>
      <c r="T82" s="37">
        <f t="shared" si="6"/>
        <v>28711374.07</v>
      </c>
      <c r="U82" s="21"/>
    </row>
    <row r="83" spans="1:21" ht="90">
      <c r="A83" s="27" t="s">
        <v>83</v>
      </c>
      <c r="B83" s="28"/>
      <c r="C83" s="28"/>
      <c r="D83" s="28"/>
      <c r="E83" s="28"/>
      <c r="F83" s="37">
        <v>0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>
        <v>28711374.07</v>
      </c>
      <c r="U83" s="21"/>
    </row>
    <row r="84" spans="1:21" ht="26.25">
      <c r="A84" s="27" t="s">
        <v>38</v>
      </c>
      <c r="B84" s="28"/>
      <c r="C84" s="28"/>
      <c r="D84" s="28"/>
      <c r="E84" s="28"/>
      <c r="F84" s="37">
        <f>SUM(F86,F88)</f>
        <v>5299801.019999981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>
        <f>SUM(T86,T88)</f>
        <v>-180446971.19000006</v>
      </c>
      <c r="U84" s="21"/>
    </row>
    <row r="85" spans="1:21" ht="15">
      <c r="A85" s="28" t="s">
        <v>39</v>
      </c>
      <c r="B85" s="28"/>
      <c r="C85" s="28"/>
      <c r="D85" s="28"/>
      <c r="E85" s="28"/>
      <c r="F85" s="37">
        <f>F86</f>
        <v>-2276776737.77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>
        <f>T86</f>
        <v>-1060664636.57</v>
      </c>
      <c r="U85" s="21"/>
    </row>
    <row r="86" spans="1:21" ht="26.25">
      <c r="A86" s="27" t="s">
        <v>40</v>
      </c>
      <c r="B86" s="28"/>
      <c r="C86" s="28"/>
      <c r="D86" s="28"/>
      <c r="E86" s="28"/>
      <c r="F86" s="37">
        <v>-2276776737.77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>
        <v>-1060664636.57</v>
      </c>
      <c r="U86" s="21"/>
    </row>
    <row r="87" spans="1:21" ht="15">
      <c r="A87" s="27" t="s">
        <v>41</v>
      </c>
      <c r="B87" s="28"/>
      <c r="C87" s="28"/>
      <c r="D87" s="28"/>
      <c r="E87" s="28"/>
      <c r="F87" s="37">
        <f>F88</f>
        <v>2282076538.79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>
        <f>T88</f>
        <v>880217665.38</v>
      </c>
      <c r="U87" s="21"/>
    </row>
    <row r="88" spans="1:21" ht="26.25">
      <c r="A88" s="27" t="s">
        <v>42</v>
      </c>
      <c r="B88" s="28"/>
      <c r="C88" s="28"/>
      <c r="D88" s="28"/>
      <c r="E88" s="28"/>
      <c r="F88" s="37">
        <v>2282076538.79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>
        <v>880217665.38</v>
      </c>
      <c r="U88" s="21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2015-04-08T09:18:29Z</cp:lastPrinted>
  <dcterms:created xsi:type="dcterms:W3CDTF">2014-03-03T02:48:43Z</dcterms:created>
  <dcterms:modified xsi:type="dcterms:W3CDTF">2015-05-07T04:39:13Z</dcterms:modified>
  <cp:category/>
  <cp:version/>
  <cp:contentType/>
  <cp:contentStatus/>
</cp:coreProperties>
</file>