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11.15" sheetId="1" r:id="rId1"/>
  </sheets>
  <definedNames>
    <definedName name="_xlnm.Print_Titles" localSheetId="0">'исполнение бюджета на 01.11.15'!$6:$7</definedName>
  </definedNames>
  <calcPr fullCalcOnLoad="1"/>
</workbook>
</file>

<file path=xl/sharedStrings.xml><?xml version="1.0" encoding="utf-8"?>
<sst xmlns="http://schemas.openxmlformats.org/spreadsheetml/2006/main" count="107" uniqueCount="88">
  <si>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</si>
  <si>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</si>
  <si>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</si>
  <si>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</si>
  <si>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</si>
  <si>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</si>
  <si>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</si>
  <si>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</si>
  <si>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</si>
  <si>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</si>
  <si>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</si>
  <si>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</si>
  <si>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</si>
  <si>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</si>
  <si>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</si>
  <si>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</si>
  <si>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</si>
  <si>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</si>
  <si>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</si>
  <si>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</si>
  <si>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</si>
  <si>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</si>
  <si>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</si>
  <si>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</si>
  <si>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</si>
  <si>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</si>
  <si>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</si>
  <si>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</si>
  <si>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</si>
  <si>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</si>
  <si>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</si>
  <si>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</si>
  <si>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</si>
  <si>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</si>
  <si>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</si>
  <si>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</si>
  <si>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</si>
  <si>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</si>
  <si>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</si>
  <si>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</si>
  <si>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</si>
  <si>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</si>
  <si>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</si>
  <si>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</si>
  <si>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</si>
  <si>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</si>
  <si>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</si>
  <si>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</si>
  <si>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</si>
  <si>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</si>
  <si>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</si>
  <si>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</si>
  <si>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</si>
  <si>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</si>
  <si>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</si>
  <si>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</si>
  <si>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</si>
  <si>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</si>
  <si>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</si>
  <si>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</si>
  <si>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</si>
  <si>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</si>
  <si>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</si>
  <si>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</si>
  <si>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</si>
  <si>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</si>
  <si>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</si>
  <si>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</si>
  <si>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</si>
  <si>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</si>
  <si>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</si>
  <si>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</si>
  <si>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</si>
  <si>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</si>
  <si>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</si>
  <si>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</si>
  <si>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</si>
  <si>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</si>
  <si>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</si>
  <si>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</si>
  <si>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</si>
  <si>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</si>
  <si>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</si>
  <si>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</si>
  <si>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</si>
  <si>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 состоянию на 01 ноября 2015 года</t>
  </si>
  <si>
    <t>План с учетом изменений на 01.11.2015 года</t>
  </si>
  <si>
    <t>Исполнено на 01.11.2015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</si>
</sst>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" fontId="43" fillId="34" borderId="0" xfId="0" applyNumberFormat="1" applyFont="1" applyFill="1" applyBorder="1" applyAlignment="1">
      <alignment horizontal="right" vertical="top" shrinkToFit="1"/>
    </xf>
    <xf numFmtId="10" fontId="43" fillId="34" borderId="0" xfId="0" applyNumberFormat="1" applyFont="1" applyFill="1" applyBorder="1" applyAlignment="1">
      <alignment horizontal="right" vertical="top" shrinkToFi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43" fillId="35" borderId="10" xfId="0" applyNumberFormat="1" applyFont="1" applyFill="1" applyBorder="1" applyAlignment="1">
      <alignment horizontal="right" vertical="center" shrinkToFit="1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41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4" fontId="41" fillId="35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1" fillId="33" borderId="13" xfId="0" applyFont="1" applyFill="1" applyBorder="1" applyAlignment="1">
      <alignment horizontal="right"/>
    </xf>
    <xf numFmtId="0" fontId="42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9"/>
  <sheetViews>
    <sheetView showGridLines="0" tabSelected="1" zoomScalePageLayoutView="0" workbookViewId="0" topLeftCell="A86">
      <selection activeCell="F90" sqref="F90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7"/>
      <c r="B1" s="47"/>
      <c r="C1" s="47"/>
      <c r="D1" s="47"/>
      <c r="E1" s="47"/>
      <c r="F1" s="4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10"/>
      <c r="W2" s="1"/>
      <c r="X2" s="1"/>
    </row>
    <row r="3" spans="1:24" ht="18" customHeight="1">
      <c r="A3" s="46" t="s">
        <v>85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2"/>
      <c r="X3" s="3"/>
    </row>
    <row r="4" spans="1:24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3"/>
      <c r="X4" s="3"/>
    </row>
    <row r="5" spans="1:24" ht="1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14.25" customHeight="1">
      <c r="A6" s="44" t="s">
        <v>1</v>
      </c>
      <c r="B6" s="44" t="s">
        <v>2</v>
      </c>
      <c r="C6" s="44" t="s">
        <v>2</v>
      </c>
      <c r="D6" s="44" t="s">
        <v>2</v>
      </c>
      <c r="E6" s="44" t="s">
        <v>2</v>
      </c>
      <c r="F6" s="44" t="s">
        <v>86</v>
      </c>
      <c r="G6" s="44" t="s">
        <v>2</v>
      </c>
      <c r="H6" s="44" t="s">
        <v>2</v>
      </c>
      <c r="I6" s="44" t="s">
        <v>2</v>
      </c>
      <c r="J6" s="44" t="s">
        <v>2</v>
      </c>
      <c r="K6" s="44" t="s">
        <v>2</v>
      </c>
      <c r="L6" s="44" t="s">
        <v>2</v>
      </c>
      <c r="M6" s="44" t="s">
        <v>2</v>
      </c>
      <c r="N6" s="44" t="s">
        <v>2</v>
      </c>
      <c r="O6" s="44" t="s">
        <v>2</v>
      </c>
      <c r="P6" s="44" t="s">
        <v>2</v>
      </c>
      <c r="Q6" s="44" t="s">
        <v>2</v>
      </c>
      <c r="R6" s="44" t="s">
        <v>2</v>
      </c>
      <c r="S6" s="44" t="s">
        <v>2</v>
      </c>
      <c r="T6" s="44" t="s">
        <v>87</v>
      </c>
      <c r="U6" s="44" t="s">
        <v>12</v>
      </c>
      <c r="V6" s="44" t="s">
        <v>2</v>
      </c>
      <c r="W6" s="44" t="s">
        <v>2</v>
      </c>
      <c r="X6" s="44" t="s">
        <v>2</v>
      </c>
    </row>
    <row r="7" spans="1:24" ht="30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15.75">
      <c r="A8" s="18" t="s">
        <v>30</v>
      </c>
      <c r="B8" s="9"/>
      <c r="C8" s="9"/>
      <c r="D8" s="9"/>
      <c r="E8" s="9"/>
      <c r="F8" s="39">
        <f>F9+F26</f>
        <v>2193190555.77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f>T9+T26</f>
        <v>1746457689.1100001</v>
      </c>
      <c r="U8" s="31">
        <f>ROUND(T8/F8*100,2)</f>
        <v>79.63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2">
        <f>F10+F13+F14+F15+F18+F20+F21+F22+F23+F24+F25+F19</f>
        <v>548695740.7800001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2">
        <f t="shared" si="0"/>
        <v>513046393.4400001</v>
      </c>
      <c r="U9" s="30">
        <f>ROUND(T9/F9*100,2)</f>
        <v>93.5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2">
        <f>F11+F12</f>
        <v>364112700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2">
        <f t="shared" si="1"/>
        <v>341994330.34000003</v>
      </c>
      <c r="U10" s="30">
        <f>ROUND(T10/F10*100,2)</f>
        <v>93.93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2">
        <v>71960300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3">
        <v>105669867.84</v>
      </c>
      <c r="U11" s="30">
        <f aca="true" t="shared" si="2" ref="U11:U27">ROUND(T11/F11*100,2)</f>
        <v>146.84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2">
        <v>292152400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3">
        <v>236324462.5</v>
      </c>
      <c r="U12" s="30">
        <f t="shared" si="2"/>
        <v>80.89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2">
        <v>16173300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3">
        <v>15914528.64</v>
      </c>
      <c r="U13" s="30">
        <f t="shared" si="2"/>
        <v>98.4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2">
        <v>30915800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3">
        <v>27032622.11</v>
      </c>
      <c r="U14" s="30">
        <f t="shared" si="2"/>
        <v>87.44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2">
        <f>F16+F17</f>
        <v>49455800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2">
        <v>50885312.54</v>
      </c>
      <c r="U15" s="30">
        <f t="shared" si="2"/>
        <v>102.89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2">
        <v>9047800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3">
        <v>8273838.82</v>
      </c>
      <c r="U16" s="30">
        <f t="shared" si="2"/>
        <v>91.45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2">
        <v>40408000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3">
        <v>42611473.72</v>
      </c>
      <c r="U17" s="30">
        <f t="shared" si="2"/>
        <v>105.45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2">
        <v>10600700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3">
        <v>7698812.64</v>
      </c>
      <c r="U18" s="30">
        <f t="shared" si="2"/>
        <v>72.63</v>
      </c>
      <c r="V18" s="9"/>
      <c r="W18" s="9"/>
      <c r="X18" s="9"/>
    </row>
    <row r="19" spans="1:24" ht="46.5" customHeight="1">
      <c r="A19" s="15" t="s">
        <v>78</v>
      </c>
      <c r="B19" s="38"/>
      <c r="C19" s="38"/>
      <c r="D19" s="38"/>
      <c r="E19" s="38"/>
      <c r="F19" s="42">
        <v>0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3">
        <v>28.71</v>
      </c>
      <c r="U19" s="30">
        <v>0</v>
      </c>
      <c r="V19" s="38"/>
      <c r="W19" s="38"/>
      <c r="X19" s="38"/>
    </row>
    <row r="20" spans="1:24" ht="38.25">
      <c r="A20" s="15" t="s">
        <v>21</v>
      </c>
      <c r="B20" s="9"/>
      <c r="C20" s="9"/>
      <c r="D20" s="9"/>
      <c r="E20" s="9"/>
      <c r="F20" s="42">
        <v>42465100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3">
        <v>34409655.62</v>
      </c>
      <c r="U20" s="30">
        <f t="shared" si="2"/>
        <v>81.03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2">
        <v>6284600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3">
        <v>8207545.22</v>
      </c>
      <c r="U21" s="30">
        <f t="shared" si="2"/>
        <v>130.6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2">
        <v>24600.66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3">
        <v>9600.66</v>
      </c>
      <c r="U22" s="30">
        <f t="shared" si="2"/>
        <v>39.03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2">
        <v>26735500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3">
        <v>23520070.63</v>
      </c>
      <c r="U23" s="30">
        <f t="shared" si="2"/>
        <v>87.97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2">
        <v>1911000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3">
        <v>3280270.35</v>
      </c>
      <c r="U24" s="30">
        <f t="shared" si="2"/>
        <v>171.65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2">
        <v>16640.12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3">
        <v>93615.98</v>
      </c>
      <c r="U25" s="30">
        <v>0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2">
        <v>1644494814.99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3">
        <v>1233411295.67</v>
      </c>
      <c r="U26" s="30">
        <f t="shared" si="2"/>
        <v>75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2">
        <v>1644174143.98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3">
        <v>1233093001.19</v>
      </c>
      <c r="U27" s="30">
        <f t="shared" si="2"/>
        <v>75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2">
        <v>1341452.4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3">
        <v>1339075.87</v>
      </c>
      <c r="U28" s="30">
        <v>0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2">
        <v>-1020781.39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3">
        <v>-1020781.39</v>
      </c>
      <c r="U29" s="30">
        <v>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2237157967.56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1704090049.17</v>
      </c>
      <c r="U32" s="30">
        <f aca="true" t="shared" si="4" ref="U32:U75">ROUND(T32/F32*100,2)</f>
        <v>76.17</v>
      </c>
      <c r="V32" s="9"/>
      <c r="W32" s="9"/>
      <c r="X32" s="9"/>
    </row>
    <row r="33" spans="1:24" ht="24" customHeight="1">
      <c r="A33" s="29" t="s">
        <v>77</v>
      </c>
      <c r="B33" s="5"/>
      <c r="C33" s="5"/>
      <c r="D33" s="5"/>
      <c r="E33" s="5"/>
      <c r="F33" s="33">
        <f>SUM(F34:F41)</f>
        <v>140851576.10999998</v>
      </c>
      <c r="G33" s="33">
        <f aca="true" t="shared" si="5" ref="G33:T33">SUM(G34:G41)</f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  <c r="L33" s="33">
        <f t="shared" si="5"/>
        <v>0</v>
      </c>
      <c r="M33" s="33">
        <f t="shared" si="5"/>
        <v>0</v>
      </c>
      <c r="N33" s="33">
        <f t="shared" si="5"/>
        <v>0</v>
      </c>
      <c r="O33" s="33">
        <f t="shared" si="5"/>
        <v>0</v>
      </c>
      <c r="P33" s="33">
        <f t="shared" si="5"/>
        <v>0</v>
      </c>
      <c r="Q33" s="33">
        <f t="shared" si="5"/>
        <v>0</v>
      </c>
      <c r="R33" s="33">
        <f t="shared" si="5"/>
        <v>0</v>
      </c>
      <c r="S33" s="33">
        <f t="shared" si="5"/>
        <v>0</v>
      </c>
      <c r="T33" s="33">
        <f t="shared" si="5"/>
        <v>80999007.24000001</v>
      </c>
      <c r="U33" s="30">
        <f t="shared" si="4"/>
        <v>57.51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2">
        <v>1452800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1226607.86</v>
      </c>
      <c r="U34" s="30">
        <f t="shared" si="4"/>
        <v>84.43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2">
        <v>4493590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3539156.52</v>
      </c>
      <c r="U35" s="30">
        <f t="shared" si="4"/>
        <v>78.76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2">
        <v>57290557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42751420.99</v>
      </c>
      <c r="U36" s="30">
        <f t="shared" si="4"/>
        <v>74.62</v>
      </c>
      <c r="V36" s="6">
        <v>0</v>
      </c>
      <c r="W36" s="7">
        <v>0</v>
      </c>
      <c r="X36" s="6">
        <v>0</v>
      </c>
    </row>
    <row r="37" spans="1:24" ht="15" outlineLevel="1">
      <c r="A37" s="11" t="s">
        <v>84</v>
      </c>
      <c r="B37" s="5"/>
      <c r="C37" s="5"/>
      <c r="D37" s="5"/>
      <c r="E37" s="5"/>
      <c r="F37" s="32">
        <v>42022.6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>
        <v>0</v>
      </c>
      <c r="U37" s="30">
        <v>0</v>
      </c>
      <c r="V37" s="6"/>
      <c r="W37" s="7"/>
      <c r="X37" s="6"/>
    </row>
    <row r="38" spans="1:24" ht="51" outlineLevel="1">
      <c r="A38" s="11" t="s">
        <v>46</v>
      </c>
      <c r="B38" s="5"/>
      <c r="C38" s="5"/>
      <c r="D38" s="5"/>
      <c r="E38" s="5"/>
      <c r="F38" s="32">
        <v>13738100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10744831.82</v>
      </c>
      <c r="U38" s="30">
        <f t="shared" si="4"/>
        <v>78.21</v>
      </c>
      <c r="V38" s="6">
        <v>0</v>
      </c>
      <c r="W38" s="7">
        <v>0</v>
      </c>
      <c r="X38" s="6">
        <v>0</v>
      </c>
    </row>
    <row r="39" spans="1:24" ht="25.5" hidden="1" outlineLevel="1">
      <c r="A39" s="11" t="s">
        <v>47</v>
      </c>
      <c r="B39" s="5"/>
      <c r="C39" s="5"/>
      <c r="D39" s="5"/>
      <c r="E39" s="5"/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0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2">
        <v>13885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15" outlineLevel="1">
      <c r="A41" s="11" t="s">
        <v>49</v>
      </c>
      <c r="B41" s="5"/>
      <c r="C41" s="5"/>
      <c r="D41" s="5"/>
      <c r="E41" s="5"/>
      <c r="F41" s="32">
        <v>63820621.51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22736990.05</v>
      </c>
      <c r="U41" s="30">
        <f t="shared" si="4"/>
        <v>35.63</v>
      </c>
      <c r="V41" s="6">
        <v>0</v>
      </c>
      <c r="W41" s="7">
        <v>0</v>
      </c>
      <c r="X41" s="6">
        <v>0</v>
      </c>
    </row>
    <row r="42" spans="1:24" ht="38.25">
      <c r="A42" s="29" t="s">
        <v>3</v>
      </c>
      <c r="B42" s="5"/>
      <c r="C42" s="5"/>
      <c r="D42" s="5"/>
      <c r="E42" s="5"/>
      <c r="F42" s="33">
        <f>F43</f>
        <v>8974600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f>T43</f>
        <v>7285523.19</v>
      </c>
      <c r="U42" s="30">
        <f t="shared" si="4"/>
        <v>81.18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50</v>
      </c>
      <c r="B43" s="5"/>
      <c r="C43" s="5"/>
      <c r="D43" s="5"/>
      <c r="E43" s="5"/>
      <c r="F43" s="32">
        <v>8974600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7285523.19</v>
      </c>
      <c r="U43" s="30">
        <f t="shared" si="4"/>
        <v>81.18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3">
        <f>SUM(F45:F48)</f>
        <v>233417121.58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f>SUM(T45:T48)</f>
        <v>173287841.38000003</v>
      </c>
      <c r="U44" s="30">
        <f t="shared" si="4"/>
        <v>74.24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51</v>
      </c>
      <c r="B45" s="5"/>
      <c r="C45" s="5"/>
      <c r="D45" s="5"/>
      <c r="E45" s="5"/>
      <c r="F45" s="32">
        <v>6311500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5274629.63</v>
      </c>
      <c r="U45" s="30">
        <f t="shared" si="4"/>
        <v>83.57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52</v>
      </c>
      <c r="B46" s="5"/>
      <c r="C46" s="5"/>
      <c r="D46" s="5"/>
      <c r="E46" s="5"/>
      <c r="F46" s="32">
        <v>55600000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43171812.64</v>
      </c>
      <c r="U46" s="30">
        <f t="shared" si="4"/>
        <v>77.65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53</v>
      </c>
      <c r="B47" s="5"/>
      <c r="C47" s="5"/>
      <c r="D47" s="5"/>
      <c r="E47" s="5"/>
      <c r="F47" s="32">
        <v>164044421.58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119287540.56</v>
      </c>
      <c r="U47" s="30">
        <f t="shared" si="4"/>
        <v>72.72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54</v>
      </c>
      <c r="B48" s="5"/>
      <c r="C48" s="5"/>
      <c r="D48" s="5"/>
      <c r="E48" s="5"/>
      <c r="F48" s="32">
        <v>7461200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5553858.55</v>
      </c>
      <c r="U48" s="30">
        <f t="shared" si="4"/>
        <v>74.44</v>
      </c>
      <c r="V48" s="6">
        <v>0</v>
      </c>
      <c r="W48" s="7">
        <v>0</v>
      </c>
      <c r="X48" s="6">
        <v>0</v>
      </c>
    </row>
    <row r="49" spans="1:24" ht="25.5">
      <c r="A49" s="29" t="s">
        <v>76</v>
      </c>
      <c r="B49" s="5"/>
      <c r="C49" s="5"/>
      <c r="D49" s="5"/>
      <c r="E49" s="5"/>
      <c r="F49" s="33">
        <f>SUM(F50:F53)</f>
        <v>133353681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f>SUM(T50:T53)</f>
        <v>95849804.36</v>
      </c>
      <c r="U49" s="30">
        <f t="shared" si="4"/>
        <v>71.88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55</v>
      </c>
      <c r="B50" s="5"/>
      <c r="C50" s="5"/>
      <c r="D50" s="5"/>
      <c r="E50" s="5"/>
      <c r="F50" s="32">
        <v>20360612.35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12111382.38</v>
      </c>
      <c r="U50" s="30">
        <f t="shared" si="4"/>
        <v>59.48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56</v>
      </c>
      <c r="B51" s="5"/>
      <c r="C51" s="5"/>
      <c r="D51" s="5"/>
      <c r="E51" s="5"/>
      <c r="F51" s="32">
        <v>17374824.64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9881843.25</v>
      </c>
      <c r="U51" s="30">
        <f t="shared" si="4"/>
        <v>56.87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57</v>
      </c>
      <c r="B52" s="5"/>
      <c r="C52" s="5"/>
      <c r="D52" s="5"/>
      <c r="E52" s="5"/>
      <c r="F52" s="32">
        <v>64903844.01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49749860.99</v>
      </c>
      <c r="U52" s="30">
        <f t="shared" si="4"/>
        <v>76.65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58</v>
      </c>
      <c r="B53" s="5"/>
      <c r="C53" s="5"/>
      <c r="D53" s="5"/>
      <c r="E53" s="5"/>
      <c r="F53" s="32">
        <v>30714400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24106717.74</v>
      </c>
      <c r="U53" s="30">
        <f t="shared" si="4"/>
        <v>78.49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3">
        <f>F55</f>
        <v>4793370.49</v>
      </c>
      <c r="G54" s="33">
        <f aca="true" t="shared" si="6" ref="G54:T54">G55</f>
        <v>0</v>
      </c>
      <c r="H54" s="33">
        <f t="shared" si="6"/>
        <v>0</v>
      </c>
      <c r="I54" s="33">
        <f t="shared" si="6"/>
        <v>0</v>
      </c>
      <c r="J54" s="33">
        <f t="shared" si="6"/>
        <v>0</v>
      </c>
      <c r="K54" s="33">
        <f t="shared" si="6"/>
        <v>0</v>
      </c>
      <c r="L54" s="33">
        <f t="shared" si="6"/>
        <v>0</v>
      </c>
      <c r="M54" s="33">
        <f t="shared" si="6"/>
        <v>0</v>
      </c>
      <c r="N54" s="33">
        <f t="shared" si="6"/>
        <v>0</v>
      </c>
      <c r="O54" s="33">
        <f t="shared" si="6"/>
        <v>0</v>
      </c>
      <c r="P54" s="33">
        <f t="shared" si="6"/>
        <v>0</v>
      </c>
      <c r="Q54" s="33">
        <f t="shared" si="6"/>
        <v>0</v>
      </c>
      <c r="R54" s="33">
        <f t="shared" si="6"/>
        <v>0</v>
      </c>
      <c r="S54" s="33">
        <f t="shared" si="6"/>
        <v>0</v>
      </c>
      <c r="T54" s="33">
        <f t="shared" si="6"/>
        <v>3407225.83</v>
      </c>
      <c r="U54" s="30">
        <f t="shared" si="4"/>
        <v>71.08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59</v>
      </c>
      <c r="B55" s="5"/>
      <c r="C55" s="5"/>
      <c r="D55" s="5"/>
      <c r="E55" s="5"/>
      <c r="F55" s="32">
        <v>4793370.49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3407225.83</v>
      </c>
      <c r="U55" s="30">
        <f t="shared" si="4"/>
        <v>71.08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3">
        <f>SUM(F57:F60)</f>
        <v>1354611788.7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f>SUM(T57:T60)</f>
        <v>1058796694.5</v>
      </c>
      <c r="U56" s="30">
        <f t="shared" si="4"/>
        <v>78.16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60</v>
      </c>
      <c r="B57" s="5"/>
      <c r="C57" s="5"/>
      <c r="D57" s="5"/>
      <c r="E57" s="5"/>
      <c r="F57" s="32">
        <v>569551987.04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431688201.49</v>
      </c>
      <c r="U57" s="30">
        <f t="shared" si="4"/>
        <v>75.79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61</v>
      </c>
      <c r="B58" s="5"/>
      <c r="C58" s="5"/>
      <c r="D58" s="5"/>
      <c r="E58" s="5"/>
      <c r="F58" s="32">
        <v>698704442.22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556841112.79</v>
      </c>
      <c r="U58" s="30">
        <f t="shared" si="4"/>
        <v>79.7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62</v>
      </c>
      <c r="B59" s="5"/>
      <c r="C59" s="5"/>
      <c r="D59" s="5"/>
      <c r="E59" s="5"/>
      <c r="F59" s="32">
        <v>31505007.92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29389724.78</v>
      </c>
      <c r="U59" s="30">
        <f t="shared" si="4"/>
        <v>93.29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63</v>
      </c>
      <c r="B60" s="5"/>
      <c r="C60" s="5"/>
      <c r="D60" s="5"/>
      <c r="E60" s="5"/>
      <c r="F60" s="32">
        <v>54850351.52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40877655.44</v>
      </c>
      <c r="U60" s="30">
        <f t="shared" si="4"/>
        <v>74.53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3">
        <f>F62+F63</f>
        <v>132753260.19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f>T62+T63</f>
        <v>106865252.67999999</v>
      </c>
      <c r="U61" s="30">
        <f t="shared" si="4"/>
        <v>80.5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64</v>
      </c>
      <c r="B62" s="5"/>
      <c r="C62" s="5"/>
      <c r="D62" s="5"/>
      <c r="E62" s="5"/>
      <c r="F62" s="32">
        <v>127011660.19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102193919.19</v>
      </c>
      <c r="U62" s="30">
        <f t="shared" si="4"/>
        <v>80.46</v>
      </c>
      <c r="V62" s="6">
        <v>0</v>
      </c>
      <c r="W62" s="7">
        <v>0</v>
      </c>
      <c r="X62" s="6">
        <v>0</v>
      </c>
    </row>
    <row r="63" spans="1:24" ht="25.5" outlineLevel="1">
      <c r="A63" s="11" t="s">
        <v>80</v>
      </c>
      <c r="B63" s="5"/>
      <c r="C63" s="5"/>
      <c r="D63" s="5"/>
      <c r="E63" s="5"/>
      <c r="F63" s="32">
        <v>5741600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>
        <v>4671333.49</v>
      </c>
      <c r="U63" s="30">
        <f t="shared" si="4"/>
        <v>81.36</v>
      </c>
      <c r="V63" s="6"/>
      <c r="W63" s="7"/>
      <c r="X63" s="6"/>
    </row>
    <row r="64" spans="1:24" ht="15">
      <c r="A64" s="4" t="s">
        <v>8</v>
      </c>
      <c r="B64" s="5"/>
      <c r="C64" s="5"/>
      <c r="D64" s="5"/>
      <c r="E64" s="5"/>
      <c r="F64" s="33">
        <f>SUM(F65:F69)</f>
        <v>117804976.36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f>SUM(T65:T69)</f>
        <v>86162557.56</v>
      </c>
      <c r="U64" s="30">
        <f t="shared" si="4"/>
        <v>73.14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65</v>
      </c>
      <c r="B65" s="5"/>
      <c r="C65" s="5"/>
      <c r="D65" s="5"/>
      <c r="E65" s="5"/>
      <c r="F65" s="32">
        <v>2479864.41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1954637.79</v>
      </c>
      <c r="U65" s="30">
        <f t="shared" si="4"/>
        <v>78.82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66</v>
      </c>
      <c r="B66" s="5"/>
      <c r="C66" s="5"/>
      <c r="D66" s="5"/>
      <c r="E66" s="5"/>
      <c r="F66" s="32">
        <v>40413600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33852514.22</v>
      </c>
      <c r="U66" s="30">
        <f t="shared" si="4"/>
        <v>83.77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67</v>
      </c>
      <c r="B67" s="5"/>
      <c r="C67" s="5"/>
      <c r="D67" s="5"/>
      <c r="E67" s="5"/>
      <c r="F67" s="32">
        <v>28469211.95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17224543.85</v>
      </c>
      <c r="U67" s="30">
        <f t="shared" si="4"/>
        <v>60.5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68</v>
      </c>
      <c r="B68" s="5"/>
      <c r="C68" s="5"/>
      <c r="D68" s="5"/>
      <c r="E68" s="5"/>
      <c r="F68" s="32">
        <v>17120900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11098201.87</v>
      </c>
      <c r="U68" s="30">
        <f t="shared" si="4"/>
        <v>64.82</v>
      </c>
      <c r="V68" s="6">
        <v>0</v>
      </c>
      <c r="W68" s="7">
        <v>0</v>
      </c>
      <c r="X68" s="6">
        <v>0</v>
      </c>
    </row>
    <row r="69" spans="1:24" ht="25.5" outlineLevel="1">
      <c r="A69" s="11" t="s">
        <v>69</v>
      </c>
      <c r="B69" s="5"/>
      <c r="C69" s="5"/>
      <c r="D69" s="5"/>
      <c r="E69" s="5"/>
      <c r="F69" s="32">
        <v>29321400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22032659.83</v>
      </c>
      <c r="U69" s="30">
        <f t="shared" si="4"/>
        <v>75.14</v>
      </c>
      <c r="V69" s="6">
        <v>0</v>
      </c>
      <c r="W69" s="7">
        <v>0</v>
      </c>
      <c r="X69" s="6">
        <v>0</v>
      </c>
    </row>
    <row r="70" spans="1:24" ht="15">
      <c r="A70" s="4" t="s">
        <v>9</v>
      </c>
      <c r="B70" s="5"/>
      <c r="C70" s="5"/>
      <c r="D70" s="5"/>
      <c r="E70" s="5"/>
      <c r="F70" s="33">
        <f>SUM(F71:F73)</f>
        <v>104182534.13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f>SUM(T71:T73)</f>
        <v>87349422.42999999</v>
      </c>
      <c r="U70" s="30">
        <f t="shared" si="4"/>
        <v>83.84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70</v>
      </c>
      <c r="B71" s="5"/>
      <c r="C71" s="5"/>
      <c r="D71" s="5"/>
      <c r="E71" s="5"/>
      <c r="F71" s="32">
        <v>54206465.7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48442826.74</v>
      </c>
      <c r="U71" s="30">
        <f t="shared" si="4"/>
        <v>89.37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71</v>
      </c>
      <c r="B72" s="5"/>
      <c r="C72" s="5"/>
      <c r="D72" s="5"/>
      <c r="E72" s="5"/>
      <c r="F72" s="32">
        <v>43750568.43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34596647.95</v>
      </c>
      <c r="U72" s="30">
        <f t="shared" si="4"/>
        <v>79.08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72</v>
      </c>
      <c r="B73" s="5"/>
      <c r="C73" s="5"/>
      <c r="D73" s="5"/>
      <c r="E73" s="5"/>
      <c r="F73" s="32">
        <v>6225500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4309947.74</v>
      </c>
      <c r="U73" s="30">
        <f t="shared" si="4"/>
        <v>69.23</v>
      </c>
      <c r="V73" s="6">
        <v>0</v>
      </c>
      <c r="W73" s="7">
        <v>0</v>
      </c>
      <c r="X73" s="6">
        <v>0</v>
      </c>
    </row>
    <row r="74" spans="1:24" ht="25.5">
      <c r="A74" s="29" t="s">
        <v>10</v>
      </c>
      <c r="B74" s="5"/>
      <c r="C74" s="5"/>
      <c r="D74" s="5"/>
      <c r="E74" s="5"/>
      <c r="F74" s="33">
        <f>F75</f>
        <v>4829600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f>T75</f>
        <v>4086720</v>
      </c>
      <c r="U74" s="30">
        <f t="shared" si="4"/>
        <v>84.62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73</v>
      </c>
      <c r="B75" s="5"/>
      <c r="C75" s="5"/>
      <c r="D75" s="5"/>
      <c r="E75" s="5"/>
      <c r="F75" s="32">
        <v>4829600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4086720</v>
      </c>
      <c r="U75" s="30">
        <f t="shared" si="4"/>
        <v>84.62</v>
      </c>
      <c r="V75" s="6">
        <v>0</v>
      </c>
      <c r="W75" s="7">
        <v>0</v>
      </c>
      <c r="X75" s="6">
        <v>0</v>
      </c>
    </row>
    <row r="76" spans="1:24" ht="25.5">
      <c r="A76" s="12" t="s">
        <v>75</v>
      </c>
      <c r="B76" s="5"/>
      <c r="C76" s="5"/>
      <c r="D76" s="5"/>
      <c r="E76" s="5"/>
      <c r="F76" s="33">
        <f>F77</f>
        <v>1585459</v>
      </c>
      <c r="G76" s="33">
        <f aca="true" t="shared" si="7" ref="G76:T76">G77</f>
        <v>0</v>
      </c>
      <c r="H76" s="33">
        <f t="shared" si="7"/>
        <v>0</v>
      </c>
      <c r="I76" s="33">
        <f t="shared" si="7"/>
        <v>0</v>
      </c>
      <c r="J76" s="33">
        <f t="shared" si="7"/>
        <v>0</v>
      </c>
      <c r="K76" s="33">
        <f t="shared" si="7"/>
        <v>0</v>
      </c>
      <c r="L76" s="33">
        <f t="shared" si="7"/>
        <v>0</v>
      </c>
      <c r="M76" s="33">
        <f t="shared" si="7"/>
        <v>0</v>
      </c>
      <c r="N76" s="33">
        <f t="shared" si="7"/>
        <v>0</v>
      </c>
      <c r="O76" s="33">
        <f t="shared" si="7"/>
        <v>0</v>
      </c>
      <c r="P76" s="33">
        <f t="shared" si="7"/>
        <v>0</v>
      </c>
      <c r="Q76" s="33">
        <f t="shared" si="7"/>
        <v>0</v>
      </c>
      <c r="R76" s="33">
        <f t="shared" si="7"/>
        <v>0</v>
      </c>
      <c r="S76" s="33">
        <f t="shared" si="7"/>
        <v>0</v>
      </c>
      <c r="T76" s="33">
        <f t="shared" si="7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74</v>
      </c>
      <c r="B77" s="5"/>
      <c r="C77" s="5"/>
      <c r="D77" s="5"/>
      <c r="E77" s="5"/>
      <c r="F77" s="32">
        <v>1585459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83</v>
      </c>
      <c r="B78" s="5"/>
      <c r="C78" s="5"/>
      <c r="D78" s="5"/>
      <c r="E78" s="5"/>
      <c r="F78" s="33">
        <f aca="true" t="shared" si="8" ref="F78:T78">F8-F32</f>
        <v>-43967411.78999996</v>
      </c>
      <c r="G78" s="33">
        <f t="shared" si="8"/>
        <v>0</v>
      </c>
      <c r="H78" s="33">
        <f t="shared" si="8"/>
        <v>0</v>
      </c>
      <c r="I78" s="33">
        <f t="shared" si="8"/>
        <v>0</v>
      </c>
      <c r="J78" s="33">
        <f t="shared" si="8"/>
        <v>0</v>
      </c>
      <c r="K78" s="33">
        <f t="shared" si="8"/>
        <v>0</v>
      </c>
      <c r="L78" s="33">
        <f t="shared" si="8"/>
        <v>0</v>
      </c>
      <c r="M78" s="33">
        <f t="shared" si="8"/>
        <v>0</v>
      </c>
      <c r="N78" s="33">
        <f t="shared" si="8"/>
        <v>0</v>
      </c>
      <c r="O78" s="33">
        <f t="shared" si="8"/>
        <v>0</v>
      </c>
      <c r="P78" s="33">
        <f t="shared" si="8"/>
        <v>0</v>
      </c>
      <c r="Q78" s="33">
        <f t="shared" si="8"/>
        <v>0</v>
      </c>
      <c r="R78" s="33">
        <f t="shared" si="8"/>
        <v>0</v>
      </c>
      <c r="S78" s="33">
        <f t="shared" si="8"/>
        <v>0</v>
      </c>
      <c r="T78" s="33">
        <f t="shared" si="8"/>
        <v>42367639.94000006</v>
      </c>
      <c r="U78" s="20"/>
      <c r="V78" s="24"/>
      <c r="W78" s="25"/>
      <c r="X78" s="24"/>
    </row>
    <row r="79" spans="1:24" ht="45" customHeight="1">
      <c r="A79" s="23" t="s">
        <v>34</v>
      </c>
      <c r="B79" s="21"/>
      <c r="C79" s="21"/>
      <c r="D79" s="21"/>
      <c r="E79" s="21"/>
      <c r="F79" s="34">
        <f>SUM(F80,F85,F83)</f>
        <v>43967411.790000096</v>
      </c>
      <c r="G79" s="34">
        <f aca="true" t="shared" si="9" ref="G79:T79">SUM(G80,G85,G83)</f>
        <v>0</v>
      </c>
      <c r="H79" s="34">
        <f t="shared" si="9"/>
        <v>0</v>
      </c>
      <c r="I79" s="34">
        <f t="shared" si="9"/>
        <v>0</v>
      </c>
      <c r="J79" s="34">
        <f t="shared" si="9"/>
        <v>0</v>
      </c>
      <c r="K79" s="34">
        <f t="shared" si="9"/>
        <v>0</v>
      </c>
      <c r="L79" s="34">
        <f t="shared" si="9"/>
        <v>0</v>
      </c>
      <c r="M79" s="34">
        <f t="shared" si="9"/>
        <v>0</v>
      </c>
      <c r="N79" s="34">
        <f t="shared" si="9"/>
        <v>0</v>
      </c>
      <c r="O79" s="34">
        <f t="shared" si="9"/>
        <v>0</v>
      </c>
      <c r="P79" s="34">
        <f t="shared" si="9"/>
        <v>0</v>
      </c>
      <c r="Q79" s="34">
        <f t="shared" si="9"/>
        <v>0</v>
      </c>
      <c r="R79" s="34">
        <f t="shared" si="9"/>
        <v>0</v>
      </c>
      <c r="S79" s="34">
        <f t="shared" si="9"/>
        <v>0</v>
      </c>
      <c r="T79" s="34">
        <f t="shared" si="9"/>
        <v>-42367639.940000385</v>
      </c>
      <c r="U79" s="20"/>
      <c r="V79" s="1"/>
      <c r="W79" s="1"/>
      <c r="X79" s="1"/>
    </row>
    <row r="80" spans="1:24" ht="26.25">
      <c r="A80" s="22" t="s">
        <v>35</v>
      </c>
      <c r="B80" s="22"/>
      <c r="C80" s="22"/>
      <c r="D80" s="22"/>
      <c r="E80" s="22"/>
      <c r="F80" s="35">
        <f>F81+F82</f>
        <v>26859902.14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>
        <f>SUM(T81,T82)</f>
        <v>0</v>
      </c>
      <c r="U80" s="20"/>
      <c r="V80" s="8"/>
      <c r="W80" s="8"/>
      <c r="X80" s="8"/>
    </row>
    <row r="81" spans="1:21" ht="39">
      <c r="A81" s="26" t="s">
        <v>36</v>
      </c>
      <c r="B81" s="27"/>
      <c r="C81" s="27"/>
      <c r="D81" s="27"/>
      <c r="E81" s="27"/>
      <c r="F81" s="36">
        <v>80000000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>
        <v>0</v>
      </c>
      <c r="U81" s="20"/>
    </row>
    <row r="82" spans="1:21" ht="39">
      <c r="A82" s="26" t="s">
        <v>37</v>
      </c>
      <c r="B82" s="27"/>
      <c r="C82" s="27"/>
      <c r="D82" s="27"/>
      <c r="E82" s="27"/>
      <c r="F82" s="36">
        <v>-53140097.86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>
        <v>0</v>
      </c>
      <c r="U82" s="20"/>
    </row>
    <row r="83" spans="1:21" ht="26.25">
      <c r="A83" s="26" t="s">
        <v>81</v>
      </c>
      <c r="B83" s="27"/>
      <c r="C83" s="27"/>
      <c r="D83" s="27"/>
      <c r="E83" s="27"/>
      <c r="F83" s="36">
        <f>F84</f>
        <v>0</v>
      </c>
      <c r="G83" s="36">
        <f aca="true" t="shared" si="10" ref="G83:T83">G84</f>
        <v>0</v>
      </c>
      <c r="H83" s="36">
        <f t="shared" si="10"/>
        <v>0</v>
      </c>
      <c r="I83" s="36">
        <f t="shared" si="10"/>
        <v>0</v>
      </c>
      <c r="J83" s="36">
        <f t="shared" si="10"/>
        <v>0</v>
      </c>
      <c r="K83" s="36">
        <f t="shared" si="10"/>
        <v>0</v>
      </c>
      <c r="L83" s="36">
        <f t="shared" si="10"/>
        <v>0</v>
      </c>
      <c r="M83" s="36">
        <f t="shared" si="10"/>
        <v>0</v>
      </c>
      <c r="N83" s="36">
        <f t="shared" si="10"/>
        <v>0</v>
      </c>
      <c r="O83" s="36">
        <f t="shared" si="10"/>
        <v>0</v>
      </c>
      <c r="P83" s="36">
        <f t="shared" si="10"/>
        <v>0</v>
      </c>
      <c r="Q83" s="36">
        <f t="shared" si="10"/>
        <v>0</v>
      </c>
      <c r="R83" s="36">
        <f t="shared" si="10"/>
        <v>0</v>
      </c>
      <c r="S83" s="36">
        <f t="shared" si="10"/>
        <v>0</v>
      </c>
      <c r="T83" s="36">
        <f t="shared" si="10"/>
        <v>64072393.66</v>
      </c>
      <c r="U83" s="20"/>
    </row>
    <row r="84" spans="1:21" ht="90">
      <c r="A84" s="26" t="s">
        <v>82</v>
      </c>
      <c r="B84" s="27"/>
      <c r="C84" s="27"/>
      <c r="D84" s="27"/>
      <c r="E84" s="27"/>
      <c r="F84" s="36">
        <v>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>
        <v>64072393.66</v>
      </c>
      <c r="U84" s="20"/>
    </row>
    <row r="85" spans="1:21" ht="26.25">
      <c r="A85" s="26" t="s">
        <v>38</v>
      </c>
      <c r="B85" s="27"/>
      <c r="C85" s="27"/>
      <c r="D85" s="27"/>
      <c r="E85" s="27"/>
      <c r="F85" s="36">
        <f>SUM(F87,F89)</f>
        <v>17107509.650000095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>
        <f>SUM(T87,T89)</f>
        <v>-106440033.60000038</v>
      </c>
      <c r="U85" s="20"/>
    </row>
    <row r="86" spans="1:21" ht="15">
      <c r="A86" s="27" t="s">
        <v>39</v>
      </c>
      <c r="B86" s="27"/>
      <c r="C86" s="27"/>
      <c r="D86" s="27"/>
      <c r="E86" s="27"/>
      <c r="F86" s="36">
        <f>F87</f>
        <v>-2273190555.77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>
        <f>T87</f>
        <v>-2682076583.82</v>
      </c>
      <c r="U86" s="20"/>
    </row>
    <row r="87" spans="1:21" ht="26.25">
      <c r="A87" s="26" t="s">
        <v>40</v>
      </c>
      <c r="B87" s="27"/>
      <c r="C87" s="27"/>
      <c r="D87" s="27"/>
      <c r="E87" s="27"/>
      <c r="F87" s="36">
        <v>-2273190555.77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>
        <v>-2682076583.82</v>
      </c>
      <c r="U87" s="20"/>
    </row>
    <row r="88" spans="1:21" ht="15">
      <c r="A88" s="26" t="s">
        <v>41</v>
      </c>
      <c r="B88" s="27"/>
      <c r="C88" s="27"/>
      <c r="D88" s="27"/>
      <c r="E88" s="27"/>
      <c r="F88" s="36">
        <f>F89</f>
        <v>2290298065.42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>
        <f>T89</f>
        <v>2575636550.22</v>
      </c>
      <c r="U88" s="20"/>
    </row>
    <row r="89" spans="1:21" ht="26.25">
      <c r="A89" s="26" t="s">
        <v>42</v>
      </c>
      <c r="B89" s="27"/>
      <c r="C89" s="27"/>
      <c r="D89" s="27"/>
      <c r="E89" s="27"/>
      <c r="F89" s="36">
        <v>2290298065.42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>
        <v>2575636550.22</v>
      </c>
      <c r="U89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2015-09-15T10:07:33Z</cp:lastPrinted>
  <dcterms:created xsi:type="dcterms:W3CDTF">2014-03-03T02:48:43Z</dcterms:created>
  <dcterms:modified xsi:type="dcterms:W3CDTF">2015-11-09T08:03:36Z</dcterms:modified>
  <cp:category/>
  <cp:version/>
  <cp:contentType/>
  <cp:contentStatus/>
</cp:coreProperties>
</file>