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60 п.5 Устава города\2023 год\на 01.01.2024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40" i="1"/>
  <c r="E17" i="1"/>
  <c r="D62" i="1" l="1"/>
  <c r="C63" i="1"/>
  <c r="C62" i="1" s="1"/>
  <c r="D63" i="1"/>
  <c r="E68" i="1"/>
  <c r="E80" i="1" l="1"/>
  <c r="C121" i="1" l="1"/>
  <c r="E119" i="1"/>
  <c r="E100" i="1" l="1"/>
  <c r="D59" i="1"/>
  <c r="E43" i="1" l="1"/>
  <c r="E48" i="1" l="1"/>
  <c r="E49" i="1"/>
  <c r="E50" i="1"/>
  <c r="E51" i="1"/>
  <c r="E52" i="1"/>
  <c r="E53" i="1"/>
  <c r="E54" i="1"/>
  <c r="E55" i="1"/>
  <c r="E56" i="1"/>
  <c r="E57" i="1"/>
  <c r="E58" i="1"/>
  <c r="D97" i="1" l="1"/>
  <c r="C97" i="1"/>
  <c r="C101" i="1" l="1"/>
  <c r="E67" i="1" l="1"/>
  <c r="E11" i="1" l="1"/>
  <c r="E12" i="1"/>
  <c r="E14" i="1"/>
  <c r="E16" i="1"/>
  <c r="E18" i="1"/>
  <c r="E19" i="1"/>
  <c r="E21" i="1"/>
  <c r="E22" i="1"/>
  <c r="E24" i="1"/>
  <c r="E30" i="1"/>
  <c r="E31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5" i="1"/>
  <c r="E76" i="1"/>
  <c r="E77" i="1"/>
  <c r="E78" i="1"/>
  <c r="E79" i="1"/>
  <c r="E81" i="1"/>
  <c r="E82" i="1"/>
  <c r="E84" i="1"/>
  <c r="E85" i="1"/>
  <c r="E86" i="1"/>
  <c r="E88" i="1"/>
  <c r="E89" i="1"/>
  <c r="E90" i="1"/>
  <c r="E91" i="1"/>
  <c r="E93" i="1"/>
  <c r="E94" i="1"/>
  <c r="E95" i="1"/>
  <c r="E96" i="1"/>
  <c r="E99" i="1"/>
  <c r="E102" i="1"/>
  <c r="E103" i="1"/>
  <c r="E104" i="1"/>
  <c r="E105" i="1"/>
  <c r="E106" i="1"/>
  <c r="E108" i="1"/>
  <c r="E109" i="1"/>
  <c r="E111" i="1"/>
  <c r="E113" i="1"/>
  <c r="E114" i="1"/>
  <c r="E115" i="1"/>
  <c r="E117" i="1"/>
  <c r="E118" i="1"/>
  <c r="E120" i="1"/>
  <c r="E122" i="1"/>
  <c r="D83" i="1" l="1"/>
  <c r="C83" i="1"/>
  <c r="D15" i="1"/>
  <c r="C15" i="1"/>
  <c r="E15" i="1" l="1"/>
  <c r="E83" i="1"/>
  <c r="D87" i="1"/>
  <c r="E97" i="1" l="1"/>
  <c r="D41" i="1" l="1"/>
  <c r="C41" i="1"/>
  <c r="E41" i="1" l="1"/>
  <c r="C87" i="1"/>
  <c r="E87" i="1" s="1"/>
  <c r="D20" i="1" l="1"/>
  <c r="D28" i="1" l="1"/>
  <c r="C28" i="1"/>
  <c r="D26" i="1"/>
  <c r="C26" i="1"/>
  <c r="E28" i="1" l="1"/>
  <c r="D38" i="1"/>
  <c r="C20" i="1"/>
  <c r="E20" i="1" s="1"/>
  <c r="D10" i="1"/>
  <c r="C10" i="1"/>
  <c r="D110" i="1"/>
  <c r="C110" i="1"/>
  <c r="D74" i="1"/>
  <c r="C74" i="1"/>
  <c r="C92" i="1"/>
  <c r="D92" i="1"/>
  <c r="C107" i="1"/>
  <c r="D107" i="1"/>
  <c r="D116" i="1"/>
  <c r="C116" i="1"/>
  <c r="D121" i="1"/>
  <c r="E121" i="1" s="1"/>
  <c r="E10" i="1" l="1"/>
  <c r="E116" i="1"/>
  <c r="E110" i="1"/>
  <c r="E107" i="1"/>
  <c r="E92" i="1"/>
  <c r="E74" i="1"/>
  <c r="C123" i="1"/>
  <c r="D101" i="1"/>
  <c r="E101" i="1" s="1"/>
  <c r="D123" i="1" l="1"/>
  <c r="E123" i="1" s="1"/>
  <c r="D34" i="1" l="1"/>
  <c r="C34" i="1"/>
  <c r="E34" i="1" l="1"/>
  <c r="D13" i="1"/>
  <c r="C13" i="1"/>
  <c r="D23" i="1"/>
  <c r="C23" i="1"/>
  <c r="C38" i="1"/>
  <c r="E38" i="1" s="1"/>
  <c r="C59" i="1"/>
  <c r="E62" i="1"/>
  <c r="E23" i="1" l="1"/>
  <c r="E13" i="1"/>
  <c r="D9" i="1"/>
  <c r="C9" i="1"/>
  <c r="C72" i="1" s="1"/>
  <c r="D72" i="1" l="1"/>
  <c r="E72" i="1" s="1"/>
  <c r="E9" i="1"/>
  <c r="C124" i="1"/>
  <c r="D124" i="1" l="1"/>
</calcChain>
</file>

<file path=xl/sharedStrings.xml><?xml version="1.0" encoding="utf-8"?>
<sst xmlns="http://schemas.openxmlformats.org/spreadsheetml/2006/main" count="163" uniqueCount="162">
  <si>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</si>
  <si>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</si>
  <si>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</si>
  <si>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</si>
  <si>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</si>
  <si>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</si>
  <si>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</si>
  <si>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</si>
  <si>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</si>
  <si>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</si>
  <si>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</si>
  <si>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</si>
  <si>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</si>
  <si>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</si>
  <si>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</si>
  <si>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</si>
  <si>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</si>
  <si>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</si>
  <si>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</si>
  <si>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</si>
  <si>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</si>
  <si>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</si>
  <si>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</si>
  <si>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</si>
  <si>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</si>
  <si>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</si>
  <si>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</si>
  <si>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</si>
  <si>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</si>
  <si>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</si>
  <si>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</si>
  <si>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</si>
  <si>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</si>
  <si>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</si>
  <si>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</si>
  <si>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</si>
  <si>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</si>
  <si>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</si>
  <si>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</si>
  <si>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</si>
  <si>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</si>
  <si>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</si>
  <si>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</si>
  <si>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</si>
  <si>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</si>
  <si>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</si>
  <si>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</si>
  <si>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</si>
  <si>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</si>
  <si>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</si>
  <si>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</si>
  <si>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</si>
  <si>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</si>
  <si>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</si>
  <si>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</si>
  <si>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</si>
  <si>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</si>
  <si>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</si>
  <si>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</si>
  <si>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</si>
  <si>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</si>
  <si>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</si>
  <si>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</si>
  <si>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</si>
  <si>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</si>
  <si>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</si>
  <si>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</si>
  <si>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</si>
  <si>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</si>
  <si>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</si>
  <si>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</si>
  <si>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</si>
  <si>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</si>
  <si>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</si>
  <si>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</si>
  <si>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</si>
  <si>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</si>
  <si>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</si>
  <si>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</si>
  <si>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</si>
  <si>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</si>
  <si>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</si>
  <si>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</si>
  <si>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</si>
  <si>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</si>
  <si>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</si>
  <si>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</si>
  <si>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</si>
  <si>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</si>
  <si>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</si>
  <si>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</si>
  <si>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</si>
  <si>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</si>
  <si>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</si>
  <si>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</si>
  <si>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</si>
  <si>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</si>
  <si>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</si>
  <si>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</si>
  <si>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</si>
  <si>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</si>
  <si>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</si>
  <si>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</si>
  <si>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</si>
  <si>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</si>
  <si>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</si>
  <si>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</si>
  <si>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</si>
  <si>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</si>
  <si>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</si>
  <si>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</si>
  <si>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</si>
  <si>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</si>
  <si>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</si>
  <si>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</si>
  <si>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</si>
  <si>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</si>
  <si>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</si>
  <si>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</si>
  <si>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</si>
  <si>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</si>
  <si>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</si>
  <si>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</si>
  <si>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</si>
  <si>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</si>
  <si>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</si>
  <si>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</si>
  <si>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</si>
  <si>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</si>
  <si>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</si>
  <si>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</si>
  <si>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</si>
  <si>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</si>
  <si>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</si>
  <si>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</si>
  <si>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</si>
  <si>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</si>
  <si>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</si>
  <si>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</si>
  <si>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</si>
  <si>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</si>
  <si>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</si>
  <si>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</si>
  <si>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</si>
  <si>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</si>
  <si>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</si>
  <si>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</si>
  <si>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</si>
  <si>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</si>
  <si>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</si>
  <si>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</si>
  <si>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</si>
  <si>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</si>
  <si>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</si>
  <si>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</si>
  <si>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</si>
  <si>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</si>
  <si>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</si>
  <si>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</si>
  <si>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по состоянию на 01.01.2024</t>
  </si>
  <si>
    <t>Исполнено   по состоянию на 01.01.2024      (тыс.руб.)</t>
  </si>
  <si>
    <t>Безвзмездные поступления от негосударственных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</si>
</sst>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view="pageBreakPreview" topLeftCell="A106" zoomScaleNormal="100" zoomScaleSheetLayoutView="100" workbookViewId="0">
      <selection activeCell="E129" sqref="E129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159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160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956423.5199999999</v>
      </c>
      <c r="D9" s="12">
        <f>SUM(D10,D13,D15,D20,D23,D26,D28,D34,D37,D38,D41,D59)</f>
        <v>976601.86</v>
      </c>
      <c r="E9" s="12">
        <f>ROUND(D9/C9*100,2)</f>
        <v>102.11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653320.69999999995</v>
      </c>
      <c r="D10" s="12">
        <f>SUM(D11:D12)</f>
        <v>678105.3</v>
      </c>
      <c r="E10" s="12">
        <f t="shared" ref="E10:E74" si="0">ROUND(D10/C10*100,2)</f>
        <v>103.79</v>
      </c>
    </row>
    <row r="11" spans="1:6" x14ac:dyDescent="0.3">
      <c r="A11" s="13">
        <v>10101</v>
      </c>
      <c r="B11" s="13" t="s">
        <v>7</v>
      </c>
      <c r="C11" s="14">
        <v>214447.4</v>
      </c>
      <c r="D11" s="14">
        <v>222008.28</v>
      </c>
      <c r="E11" s="14">
        <f t="shared" si="0"/>
        <v>103.53</v>
      </c>
    </row>
    <row r="12" spans="1:6" x14ac:dyDescent="0.3">
      <c r="A12" s="13">
        <v>10102</v>
      </c>
      <c r="B12" s="13" t="s">
        <v>8</v>
      </c>
      <c r="C12" s="14">
        <v>438873.3</v>
      </c>
      <c r="D12" s="14">
        <v>456097.02</v>
      </c>
      <c r="E12" s="14">
        <f t="shared" si="0"/>
        <v>103.92</v>
      </c>
    </row>
    <row r="13" spans="1:6" ht="41.4" x14ac:dyDescent="0.3">
      <c r="A13" s="11">
        <v>10300</v>
      </c>
      <c r="B13" s="11" t="s">
        <v>9</v>
      </c>
      <c r="C13" s="12">
        <f>C14</f>
        <v>63469</v>
      </c>
      <c r="D13" s="12">
        <f>D14</f>
        <v>64322.17</v>
      </c>
      <c r="E13" s="12">
        <f t="shared" si="0"/>
        <v>101.34</v>
      </c>
    </row>
    <row r="14" spans="1:6" ht="41.4" x14ac:dyDescent="0.3">
      <c r="A14" s="13">
        <v>10302</v>
      </c>
      <c r="B14" s="13" t="s">
        <v>10</v>
      </c>
      <c r="C14" s="14">
        <v>63469</v>
      </c>
      <c r="D14" s="14">
        <v>64322.17</v>
      </c>
      <c r="E14" s="14">
        <f t="shared" si="0"/>
        <v>101.34</v>
      </c>
    </row>
    <row r="15" spans="1:6" x14ac:dyDescent="0.3">
      <c r="A15" s="11">
        <v>10500</v>
      </c>
      <c r="B15" s="11" t="s">
        <v>11</v>
      </c>
      <c r="C15" s="12">
        <f>C17+C18+C19+C16</f>
        <v>97806.099999999991</v>
      </c>
      <c r="D15" s="12">
        <f>D17+D18+D19+D16</f>
        <v>86581.78</v>
      </c>
      <c r="E15" s="12">
        <f t="shared" si="0"/>
        <v>88.52</v>
      </c>
    </row>
    <row r="16" spans="1:6" ht="27.6" x14ac:dyDescent="0.3">
      <c r="A16" s="13">
        <v>10501</v>
      </c>
      <c r="B16" s="13" t="s">
        <v>150</v>
      </c>
      <c r="C16" s="14">
        <v>84850.4</v>
      </c>
      <c r="D16" s="14">
        <v>78524.63</v>
      </c>
      <c r="E16" s="14">
        <f t="shared" si="0"/>
        <v>92.54</v>
      </c>
    </row>
    <row r="17" spans="1:5" ht="27.6" x14ac:dyDescent="0.3">
      <c r="A17" s="13">
        <v>10502</v>
      </c>
      <c r="B17" s="13" t="s">
        <v>12</v>
      </c>
      <c r="C17" s="14">
        <v>-89.3</v>
      </c>
      <c r="D17" s="14">
        <v>-89.13</v>
      </c>
      <c r="E17" s="14">
        <f t="shared" si="0"/>
        <v>99.81</v>
      </c>
    </row>
    <row r="18" spans="1:5" x14ac:dyDescent="0.3">
      <c r="A18" s="13">
        <v>10503</v>
      </c>
      <c r="B18" s="13" t="s">
        <v>13</v>
      </c>
      <c r="C18" s="14">
        <v>205</v>
      </c>
      <c r="D18" s="14">
        <v>204.97</v>
      </c>
      <c r="E18" s="14">
        <f t="shared" si="0"/>
        <v>99.99</v>
      </c>
    </row>
    <row r="19" spans="1:5" ht="41.4" x14ac:dyDescent="0.3">
      <c r="A19" s="13">
        <v>10504</v>
      </c>
      <c r="B19" s="13" t="s">
        <v>142</v>
      </c>
      <c r="C19" s="14">
        <v>12840</v>
      </c>
      <c r="D19" s="14">
        <v>7941.31</v>
      </c>
      <c r="E19" s="14">
        <f t="shared" si="0"/>
        <v>61.85</v>
      </c>
    </row>
    <row r="20" spans="1:5" x14ac:dyDescent="0.3">
      <c r="A20" s="11">
        <v>10600</v>
      </c>
      <c r="B20" s="11" t="s">
        <v>14</v>
      </c>
      <c r="C20" s="12">
        <f>C21+C22</f>
        <v>26777</v>
      </c>
      <c r="D20" s="12">
        <f>D21+D22</f>
        <v>28210.22</v>
      </c>
      <c r="E20" s="12">
        <f t="shared" si="0"/>
        <v>105.35</v>
      </c>
    </row>
    <row r="21" spans="1:5" ht="55.2" x14ac:dyDescent="0.3">
      <c r="A21" s="13">
        <v>10601</v>
      </c>
      <c r="B21" s="13" t="s">
        <v>151</v>
      </c>
      <c r="C21" s="14">
        <v>12074</v>
      </c>
      <c r="D21" s="14">
        <v>12990.88</v>
      </c>
      <c r="E21" s="14">
        <f t="shared" si="0"/>
        <v>107.59</v>
      </c>
    </row>
    <row r="22" spans="1:5" x14ac:dyDescent="0.3">
      <c r="A22" s="13">
        <v>10606</v>
      </c>
      <c r="B22" s="13" t="s">
        <v>15</v>
      </c>
      <c r="C22" s="14">
        <v>14703</v>
      </c>
      <c r="D22" s="14">
        <v>15219.34</v>
      </c>
      <c r="E22" s="14">
        <f t="shared" si="0"/>
        <v>103.51</v>
      </c>
    </row>
    <row r="23" spans="1:5" x14ac:dyDescent="0.3">
      <c r="A23" s="11">
        <v>10800</v>
      </c>
      <c r="B23" s="11" t="s">
        <v>16</v>
      </c>
      <c r="C23" s="12">
        <f>C24+C25</f>
        <v>9500</v>
      </c>
      <c r="D23" s="12">
        <f>D24+D25</f>
        <v>9436.57</v>
      </c>
      <c r="E23" s="12">
        <f t="shared" si="0"/>
        <v>99.33</v>
      </c>
    </row>
    <row r="24" spans="1:5" ht="41.4" x14ac:dyDescent="0.3">
      <c r="A24" s="13">
        <v>10803</v>
      </c>
      <c r="B24" s="13" t="s">
        <v>17</v>
      </c>
      <c r="C24" s="14">
        <v>9500</v>
      </c>
      <c r="D24" s="14">
        <v>9436.57</v>
      </c>
      <c r="E24" s="14">
        <f t="shared" si="0"/>
        <v>99.33</v>
      </c>
    </row>
    <row r="25" spans="1:5" ht="41.4" x14ac:dyDescent="0.3">
      <c r="A25" s="13">
        <v>10807</v>
      </c>
      <c r="B25" s="13" t="s">
        <v>18</v>
      </c>
      <c r="C25" s="14">
        <v>0</v>
      </c>
      <c r="D25" s="14">
        <v>0</v>
      </c>
      <c r="E25" s="14">
        <v>0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30589.59</v>
      </c>
      <c r="D28" s="12">
        <f>D30+D31+D32+D33+D29</f>
        <v>33537.42</v>
      </c>
      <c r="E28" s="12">
        <f t="shared" si="0"/>
        <v>109.64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25686.65</v>
      </c>
      <c r="D30" s="14">
        <v>28380.54</v>
      </c>
      <c r="E30" s="14">
        <f t="shared" si="0"/>
        <v>110.49</v>
      </c>
    </row>
    <row r="31" spans="1:5" ht="27.6" x14ac:dyDescent="0.3">
      <c r="A31" s="6">
        <v>11107</v>
      </c>
      <c r="B31" s="13" t="s">
        <v>20</v>
      </c>
      <c r="C31" s="14">
        <v>124.94</v>
      </c>
      <c r="D31" s="14">
        <v>124.94</v>
      </c>
      <c r="E31" s="14">
        <f t="shared" si="0"/>
        <v>100</v>
      </c>
    </row>
    <row r="32" spans="1:5" ht="110.4" x14ac:dyDescent="0.3">
      <c r="A32" s="6">
        <v>11108</v>
      </c>
      <c r="B32" s="13" t="s">
        <v>21</v>
      </c>
      <c r="C32" s="14">
        <v>260</v>
      </c>
      <c r="D32" s="14">
        <v>260</v>
      </c>
      <c r="E32" s="14">
        <v>0</v>
      </c>
    </row>
    <row r="33" spans="1:5" ht="96.6" x14ac:dyDescent="0.3">
      <c r="A33" s="6">
        <v>11109</v>
      </c>
      <c r="B33" s="13" t="s">
        <v>144</v>
      </c>
      <c r="C33" s="14">
        <v>4518</v>
      </c>
      <c r="D33" s="14">
        <v>4771.9399999999996</v>
      </c>
      <c r="E33" s="14">
        <f t="shared" si="0"/>
        <v>105.62</v>
      </c>
    </row>
    <row r="34" spans="1:5" ht="27.6" x14ac:dyDescent="0.3">
      <c r="A34" s="16">
        <v>11200</v>
      </c>
      <c r="B34" s="11" t="s">
        <v>22</v>
      </c>
      <c r="C34" s="12">
        <f>C35+C36</f>
        <v>6973.5</v>
      </c>
      <c r="D34" s="12">
        <f>D35+D36</f>
        <v>7147.21</v>
      </c>
      <c r="E34" s="12">
        <f t="shared" si="0"/>
        <v>102.49</v>
      </c>
    </row>
    <row r="35" spans="1:5" ht="27.6" x14ac:dyDescent="0.3">
      <c r="A35" s="6">
        <v>11201</v>
      </c>
      <c r="B35" s="13" t="s">
        <v>23</v>
      </c>
      <c r="C35" s="14">
        <v>6846</v>
      </c>
      <c r="D35" s="14">
        <v>7019.79</v>
      </c>
      <c r="E35" s="14">
        <f t="shared" si="0"/>
        <v>102.54</v>
      </c>
    </row>
    <row r="36" spans="1:5" x14ac:dyDescent="0.3">
      <c r="A36" s="6">
        <v>11204</v>
      </c>
      <c r="B36" s="13" t="s">
        <v>121</v>
      </c>
      <c r="C36" s="14">
        <v>127.5</v>
      </c>
      <c r="D36" s="14">
        <v>127.42</v>
      </c>
      <c r="E36" s="14">
        <f t="shared" si="0"/>
        <v>99.94</v>
      </c>
    </row>
    <row r="37" spans="1:5" ht="27.6" x14ac:dyDescent="0.3">
      <c r="A37" s="16">
        <v>11300</v>
      </c>
      <c r="B37" s="11" t="s">
        <v>24</v>
      </c>
      <c r="C37" s="12">
        <v>2990.16</v>
      </c>
      <c r="D37" s="12">
        <v>3058</v>
      </c>
      <c r="E37" s="12">
        <f t="shared" si="0"/>
        <v>102.27</v>
      </c>
    </row>
    <row r="38" spans="1:5" ht="27.6" x14ac:dyDescent="0.3">
      <c r="A38" s="16">
        <v>11400</v>
      </c>
      <c r="B38" s="11" t="s">
        <v>25</v>
      </c>
      <c r="C38" s="12">
        <f>C39+C40</f>
        <v>12825.1</v>
      </c>
      <c r="D38" s="12">
        <f>D39+D40</f>
        <v>13540</v>
      </c>
      <c r="E38" s="12">
        <f t="shared" si="0"/>
        <v>105.57</v>
      </c>
    </row>
    <row r="39" spans="1:5" x14ac:dyDescent="0.3">
      <c r="A39" s="6">
        <v>11401</v>
      </c>
      <c r="B39" s="13" t="s">
        <v>26</v>
      </c>
      <c r="C39" s="14">
        <v>11915.7</v>
      </c>
      <c r="D39" s="14">
        <v>12670.87</v>
      </c>
      <c r="E39" s="14">
        <f t="shared" si="0"/>
        <v>106.34</v>
      </c>
    </row>
    <row r="40" spans="1:5" ht="96.6" x14ac:dyDescent="0.3">
      <c r="A40" s="6">
        <v>11402</v>
      </c>
      <c r="B40" s="13" t="s">
        <v>154</v>
      </c>
      <c r="C40" s="14">
        <v>909.4</v>
      </c>
      <c r="D40" s="14">
        <v>869.13</v>
      </c>
      <c r="E40" s="14">
        <f t="shared" si="0"/>
        <v>95.57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52172.37</v>
      </c>
      <c r="D41" s="12">
        <f>D44+D46+D49+D50+D51+D52+D53+D55+D56+D57+D58+D54+D42+D43+D47+D48+D45</f>
        <v>52658.83</v>
      </c>
      <c r="E41" s="12">
        <f t="shared" si="0"/>
        <v>100.93</v>
      </c>
    </row>
    <row r="42" spans="1:5" ht="41.4" x14ac:dyDescent="0.3">
      <c r="A42" s="6">
        <v>11601</v>
      </c>
      <c r="B42" s="13" t="s">
        <v>138</v>
      </c>
      <c r="C42" s="14">
        <v>1453.9</v>
      </c>
      <c r="D42" s="14">
        <v>1490.38</v>
      </c>
      <c r="E42" s="14">
        <f t="shared" si="0"/>
        <v>102.51</v>
      </c>
    </row>
    <row r="43" spans="1:5" ht="41.4" x14ac:dyDescent="0.3">
      <c r="A43" s="6">
        <v>11602</v>
      </c>
      <c r="B43" s="13" t="s">
        <v>139</v>
      </c>
      <c r="C43" s="14">
        <v>143.4</v>
      </c>
      <c r="D43" s="14">
        <v>145.06</v>
      </c>
      <c r="E43" s="14">
        <f t="shared" si="0"/>
        <v>101.16</v>
      </c>
    </row>
    <row r="44" spans="1:5" ht="0.6" customHeight="1" x14ac:dyDescent="0.3">
      <c r="A44" s="6">
        <v>11603</v>
      </c>
      <c r="B44" s="13" t="s">
        <v>28</v>
      </c>
      <c r="C44" s="14"/>
      <c r="D44" s="14"/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2910.72</v>
      </c>
      <c r="D45" s="14">
        <v>3350.03</v>
      </c>
      <c r="E45" s="14">
        <f t="shared" si="0"/>
        <v>115.09</v>
      </c>
    </row>
    <row r="46" spans="1:5" ht="27.6" x14ac:dyDescent="0.3">
      <c r="A46" s="6">
        <v>11610</v>
      </c>
      <c r="B46" s="13" t="s">
        <v>155</v>
      </c>
      <c r="C46" s="14">
        <v>4280.95</v>
      </c>
      <c r="D46" s="14">
        <v>4285.78</v>
      </c>
      <c r="E46" s="14">
        <f t="shared" si="0"/>
        <v>100.11</v>
      </c>
    </row>
    <row r="47" spans="1:5" ht="27.6" x14ac:dyDescent="0.3">
      <c r="A47" s="6">
        <v>11611</v>
      </c>
      <c r="B47" s="13" t="s">
        <v>141</v>
      </c>
      <c r="C47" s="14">
        <v>43383.4</v>
      </c>
      <c r="D47" s="14">
        <v>43387.58</v>
      </c>
      <c r="E47" s="14">
        <f t="shared" si="0"/>
        <v>100.01</v>
      </c>
    </row>
    <row r="48" spans="1:5" ht="27.6" hidden="1" x14ac:dyDescent="0.3">
      <c r="A48" s="6">
        <v>11618</v>
      </c>
      <c r="B48" s="13" t="s">
        <v>127</v>
      </c>
      <c r="C48" s="14">
        <v>0</v>
      </c>
      <c r="D48" s="14">
        <v>0</v>
      </c>
      <c r="E48" s="14" t="e">
        <f t="shared" si="0"/>
        <v>#DIV/0!</v>
      </c>
    </row>
    <row r="49" spans="1:5" ht="27.6" hidden="1" x14ac:dyDescent="0.3">
      <c r="A49" s="6">
        <v>11625</v>
      </c>
      <c r="B49" s="13" t="s">
        <v>29</v>
      </c>
      <c r="C49" s="14">
        <v>0</v>
      </c>
      <c r="D49" s="14">
        <v>0</v>
      </c>
      <c r="E49" s="14" t="e">
        <f t="shared" si="0"/>
        <v>#DIV/0!</v>
      </c>
    </row>
    <row r="50" spans="1:5" ht="69" hidden="1" x14ac:dyDescent="0.3">
      <c r="A50" s="6">
        <v>11628</v>
      </c>
      <c r="B50" s="13" t="s">
        <v>30</v>
      </c>
      <c r="C50" s="14">
        <v>0</v>
      </c>
      <c r="D50" s="14">
        <v>0</v>
      </c>
      <c r="E50" s="14" t="e">
        <f t="shared" si="0"/>
        <v>#DIV/0!</v>
      </c>
    </row>
    <row r="51" spans="1:5" ht="27.6" hidden="1" x14ac:dyDescent="0.3">
      <c r="A51" s="6">
        <v>11630</v>
      </c>
      <c r="B51" s="13" t="s">
        <v>31</v>
      </c>
      <c r="C51" s="14">
        <v>0</v>
      </c>
      <c r="D51" s="14">
        <v>0</v>
      </c>
      <c r="E51" s="14" t="e">
        <f t="shared" si="0"/>
        <v>#DIV/0!</v>
      </c>
    </row>
    <row r="52" spans="1:5" ht="55.2" hidden="1" x14ac:dyDescent="0.3">
      <c r="A52" s="6">
        <v>11632</v>
      </c>
      <c r="B52" s="13" t="s">
        <v>32</v>
      </c>
      <c r="C52" s="14">
        <v>0</v>
      </c>
      <c r="D52" s="14">
        <v>0</v>
      </c>
      <c r="E52" s="14" t="e">
        <f t="shared" si="0"/>
        <v>#DIV/0!</v>
      </c>
    </row>
    <row r="53" spans="1:5" ht="69" hidden="1" x14ac:dyDescent="0.3">
      <c r="A53" s="6">
        <v>11633</v>
      </c>
      <c r="B53" s="13" t="s">
        <v>33</v>
      </c>
      <c r="C53" s="14">
        <v>0</v>
      </c>
      <c r="D53" s="14">
        <v>0</v>
      </c>
      <c r="E53" s="14" t="e">
        <f t="shared" si="0"/>
        <v>#DIV/0!</v>
      </c>
    </row>
    <row r="54" spans="1:5" ht="27.6" hidden="1" x14ac:dyDescent="0.3">
      <c r="A54" s="6">
        <v>11635</v>
      </c>
      <c r="B54" s="13" t="s">
        <v>137</v>
      </c>
      <c r="C54" s="14">
        <v>0</v>
      </c>
      <c r="D54" s="14">
        <v>0</v>
      </c>
      <c r="E54" s="14" t="e">
        <f t="shared" si="0"/>
        <v>#DIV/0!</v>
      </c>
    </row>
    <row r="55" spans="1:5" ht="82.8" hidden="1" x14ac:dyDescent="0.3">
      <c r="A55" s="6">
        <v>11637</v>
      </c>
      <c r="B55" s="13" t="s">
        <v>34</v>
      </c>
      <c r="C55" s="14">
        <v>0</v>
      </c>
      <c r="D55" s="14">
        <v>0</v>
      </c>
      <c r="E55" s="14" t="e">
        <f t="shared" si="0"/>
        <v>#DIV/0!</v>
      </c>
    </row>
    <row r="56" spans="1:5" ht="82.8" hidden="1" x14ac:dyDescent="0.3">
      <c r="A56" s="6">
        <v>11643</v>
      </c>
      <c r="B56" s="13" t="s">
        <v>35</v>
      </c>
      <c r="C56" s="14">
        <v>0</v>
      </c>
      <c r="D56" s="14">
        <v>0</v>
      </c>
      <c r="E56" s="14" t="e">
        <f t="shared" si="0"/>
        <v>#DIV/0!</v>
      </c>
    </row>
    <row r="57" spans="1:5" ht="55.2" hidden="1" x14ac:dyDescent="0.3">
      <c r="A57" s="6">
        <v>11651</v>
      </c>
      <c r="B57" s="13" t="s">
        <v>36</v>
      </c>
      <c r="C57" s="14">
        <v>0</v>
      </c>
      <c r="D57" s="14">
        <v>0</v>
      </c>
      <c r="E57" s="14" t="e">
        <f t="shared" si="0"/>
        <v>#DIV/0!</v>
      </c>
    </row>
    <row r="58" spans="1:5" ht="41.4" hidden="1" x14ac:dyDescent="0.3">
      <c r="A58" s="6">
        <v>11690</v>
      </c>
      <c r="B58" s="13" t="s">
        <v>37</v>
      </c>
      <c r="C58" s="14">
        <v>0</v>
      </c>
      <c r="D58" s="14">
        <v>0</v>
      </c>
      <c r="E58" s="14" t="e">
        <f t="shared" si="0"/>
        <v>#DIV/0!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4.3600000000000003</v>
      </c>
      <c r="E59" s="12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4.3600000000000003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C63+C69+C71+C70+C68</f>
        <v>2612064.7000000002</v>
      </c>
      <c r="D62" s="12">
        <f>D63+D69+D71+D70+D68</f>
        <v>2605976.54</v>
      </c>
      <c r="E62" s="12">
        <f t="shared" si="0"/>
        <v>99.77</v>
      </c>
    </row>
    <row r="63" spans="1:5" ht="27.6" x14ac:dyDescent="0.3">
      <c r="A63" s="6">
        <v>20200</v>
      </c>
      <c r="B63" s="13" t="s">
        <v>41</v>
      </c>
      <c r="C63" s="14">
        <f>C64+C65+C66+C67</f>
        <v>2620535.42</v>
      </c>
      <c r="D63" s="14">
        <f>D64+D65+D66+D67</f>
        <v>2614360.59</v>
      </c>
      <c r="E63" s="14">
        <f t="shared" si="0"/>
        <v>99.76</v>
      </c>
    </row>
    <row r="64" spans="1:5" ht="27.6" x14ac:dyDescent="0.3">
      <c r="A64" s="6">
        <v>20210</v>
      </c>
      <c r="B64" s="13" t="s">
        <v>145</v>
      </c>
      <c r="C64" s="14">
        <v>1212568.6000000001</v>
      </c>
      <c r="D64" s="14">
        <v>1212568.6000000001</v>
      </c>
      <c r="E64" s="14">
        <f t="shared" si="0"/>
        <v>100</v>
      </c>
    </row>
    <row r="65" spans="1:5" ht="41.4" x14ac:dyDescent="0.3">
      <c r="A65" s="6">
        <v>20220</v>
      </c>
      <c r="B65" s="13" t="s">
        <v>146</v>
      </c>
      <c r="C65" s="14">
        <v>206073.26</v>
      </c>
      <c r="D65" s="14">
        <v>203749.23</v>
      </c>
      <c r="E65" s="14">
        <f t="shared" si="0"/>
        <v>98.87</v>
      </c>
    </row>
    <row r="66" spans="1:5" ht="27.6" x14ac:dyDescent="0.3">
      <c r="A66" s="6">
        <v>20230</v>
      </c>
      <c r="B66" s="13" t="s">
        <v>147</v>
      </c>
      <c r="C66" s="14">
        <v>1057135.78</v>
      </c>
      <c r="D66" s="14">
        <v>1053416.1399999999</v>
      </c>
      <c r="E66" s="14">
        <f t="shared" si="0"/>
        <v>99.65</v>
      </c>
    </row>
    <row r="67" spans="1:5" x14ac:dyDescent="0.3">
      <c r="A67" s="6">
        <v>20240</v>
      </c>
      <c r="B67" s="13" t="s">
        <v>42</v>
      </c>
      <c r="C67" s="14">
        <v>144757.78</v>
      </c>
      <c r="D67" s="14">
        <v>144626.62</v>
      </c>
      <c r="E67" s="14">
        <f t="shared" si="0"/>
        <v>99.91</v>
      </c>
    </row>
    <row r="68" spans="1:5" ht="27.6" x14ac:dyDescent="0.3">
      <c r="A68" s="6">
        <v>20400</v>
      </c>
      <c r="B68" s="13" t="s">
        <v>161</v>
      </c>
      <c r="C68" s="14">
        <v>1061.08</v>
      </c>
      <c r="D68" s="14">
        <v>1061.08</v>
      </c>
      <c r="E68" s="14">
        <f t="shared" si="0"/>
        <v>100</v>
      </c>
    </row>
    <row r="69" spans="1:5" x14ac:dyDescent="0.3">
      <c r="A69" s="6">
        <v>20700</v>
      </c>
      <c r="B69" s="13" t="s">
        <v>43</v>
      </c>
      <c r="C69" s="14">
        <v>0</v>
      </c>
      <c r="D69" s="14">
        <v>86.86</v>
      </c>
      <c r="E69" s="14">
        <v>0</v>
      </c>
    </row>
    <row r="70" spans="1:5" ht="82.8" x14ac:dyDescent="0.3">
      <c r="A70" s="6">
        <v>21800</v>
      </c>
      <c r="B70" s="13" t="s">
        <v>133</v>
      </c>
      <c r="C70" s="14">
        <v>9.35</v>
      </c>
      <c r="D70" s="14">
        <v>9.35</v>
      </c>
      <c r="E70" s="14">
        <v>0</v>
      </c>
    </row>
    <row r="71" spans="1:5" ht="41.4" x14ac:dyDescent="0.3">
      <c r="A71" s="6">
        <v>21900</v>
      </c>
      <c r="B71" s="13" t="s">
        <v>44</v>
      </c>
      <c r="C71" s="14">
        <v>-9541.15</v>
      </c>
      <c r="D71" s="14">
        <v>-9541.34</v>
      </c>
      <c r="E71" s="14">
        <f t="shared" si="0"/>
        <v>100</v>
      </c>
    </row>
    <row r="72" spans="1:5" x14ac:dyDescent="0.3">
      <c r="A72" s="6"/>
      <c r="B72" s="17" t="s">
        <v>45</v>
      </c>
      <c r="C72" s="12">
        <f>C9+C62</f>
        <v>3568488.22</v>
      </c>
      <c r="D72" s="12">
        <f>D9+D62</f>
        <v>3582578.4</v>
      </c>
      <c r="E72" s="12">
        <f t="shared" si="0"/>
        <v>100.39</v>
      </c>
    </row>
    <row r="73" spans="1:5" x14ac:dyDescent="0.3">
      <c r="A73" s="10"/>
      <c r="B73" s="8" t="s">
        <v>46</v>
      </c>
      <c r="C73" s="18"/>
      <c r="D73" s="18"/>
      <c r="E73" s="14"/>
    </row>
    <row r="74" spans="1:5" ht="15.6" x14ac:dyDescent="0.3">
      <c r="A74" s="19" t="s">
        <v>89</v>
      </c>
      <c r="B74" s="20" t="s">
        <v>117</v>
      </c>
      <c r="C74" s="21">
        <f>C75+C76+C77+C79+C80+C81+C82+C78</f>
        <v>206286.32</v>
      </c>
      <c r="D74" s="21">
        <f>D75+D76+D77+D79+D80+D81+D82+D78</f>
        <v>203734.83000000002</v>
      </c>
      <c r="E74" s="12">
        <f t="shared" si="0"/>
        <v>98.76</v>
      </c>
    </row>
    <row r="75" spans="1:5" ht="41.4" x14ac:dyDescent="0.3">
      <c r="A75" s="23" t="s">
        <v>90</v>
      </c>
      <c r="B75" s="13" t="s">
        <v>47</v>
      </c>
      <c r="C75" s="24">
        <v>4459.58</v>
      </c>
      <c r="D75" s="25">
        <v>4347.8999999999996</v>
      </c>
      <c r="E75" s="14">
        <f t="shared" ref="E75:E123" si="1">ROUND(D75/C75*100,2)</f>
        <v>97.5</v>
      </c>
    </row>
    <row r="76" spans="1:5" ht="55.2" x14ac:dyDescent="0.3">
      <c r="A76" s="23" t="s">
        <v>91</v>
      </c>
      <c r="B76" s="13" t="s">
        <v>48</v>
      </c>
      <c r="C76" s="24">
        <v>3487.89</v>
      </c>
      <c r="D76" s="25">
        <v>3290.28</v>
      </c>
      <c r="E76" s="14">
        <f t="shared" si="1"/>
        <v>94.33</v>
      </c>
    </row>
    <row r="77" spans="1:5" ht="55.2" x14ac:dyDescent="0.3">
      <c r="A77" s="23" t="s">
        <v>118</v>
      </c>
      <c r="B77" s="13" t="s">
        <v>49</v>
      </c>
      <c r="C77" s="24">
        <v>94702.55</v>
      </c>
      <c r="D77" s="25">
        <v>94015.26</v>
      </c>
      <c r="E77" s="14">
        <f t="shared" si="1"/>
        <v>99.27</v>
      </c>
    </row>
    <row r="78" spans="1:5" ht="15.6" x14ac:dyDescent="0.3">
      <c r="A78" s="23" t="s">
        <v>130</v>
      </c>
      <c r="B78" s="13" t="s">
        <v>129</v>
      </c>
      <c r="C78" s="24">
        <v>3.7</v>
      </c>
      <c r="D78" s="25">
        <v>3.7</v>
      </c>
      <c r="E78" s="14">
        <f t="shared" si="1"/>
        <v>100</v>
      </c>
    </row>
    <row r="79" spans="1:5" ht="44.4" customHeight="1" x14ac:dyDescent="0.3">
      <c r="A79" s="23" t="s">
        <v>92</v>
      </c>
      <c r="B79" s="27" t="s">
        <v>50</v>
      </c>
      <c r="C79" s="24">
        <v>23062.99</v>
      </c>
      <c r="D79" s="25">
        <v>22982.06</v>
      </c>
      <c r="E79" s="14">
        <f t="shared" si="1"/>
        <v>99.65</v>
      </c>
    </row>
    <row r="80" spans="1:5" ht="16.8" customHeight="1" x14ac:dyDescent="0.3">
      <c r="A80" s="23" t="s">
        <v>123</v>
      </c>
      <c r="B80" s="28" t="s">
        <v>122</v>
      </c>
      <c r="C80" s="24">
        <v>9733.44</v>
      </c>
      <c r="D80" s="25">
        <v>9733.44</v>
      </c>
      <c r="E80" s="14">
        <f t="shared" si="1"/>
        <v>100</v>
      </c>
    </row>
    <row r="81" spans="1:5" ht="15.6" x14ac:dyDescent="0.3">
      <c r="A81" s="23" t="s">
        <v>93</v>
      </c>
      <c r="B81" s="13" t="s">
        <v>51</v>
      </c>
      <c r="C81" s="24">
        <v>950</v>
      </c>
      <c r="D81" s="25"/>
      <c r="E81" s="14">
        <f t="shared" si="1"/>
        <v>0</v>
      </c>
    </row>
    <row r="82" spans="1:5" ht="15.6" x14ac:dyDescent="0.3">
      <c r="A82" s="23" t="s">
        <v>94</v>
      </c>
      <c r="B82" s="13" t="s">
        <v>52</v>
      </c>
      <c r="C82" s="24">
        <v>69886.17</v>
      </c>
      <c r="D82" s="25">
        <v>69362.19</v>
      </c>
      <c r="E82" s="14">
        <f t="shared" si="1"/>
        <v>99.25</v>
      </c>
    </row>
    <row r="83" spans="1:5" ht="27.6" x14ac:dyDescent="0.3">
      <c r="A83" s="19" t="s">
        <v>95</v>
      </c>
      <c r="B83" s="11" t="s">
        <v>53</v>
      </c>
      <c r="C83" s="21">
        <f>C84+C86+C85</f>
        <v>20809.12</v>
      </c>
      <c r="D83" s="21">
        <f>D84+D86+D85</f>
        <v>20545.55</v>
      </c>
      <c r="E83" s="12">
        <f t="shared" si="1"/>
        <v>98.73</v>
      </c>
    </row>
    <row r="84" spans="1:5" ht="41.4" x14ac:dyDescent="0.3">
      <c r="A84" s="23" t="s">
        <v>96</v>
      </c>
      <c r="B84" s="13" t="s">
        <v>54</v>
      </c>
      <c r="C84" s="24">
        <v>719.52</v>
      </c>
      <c r="D84" s="25">
        <v>601.39</v>
      </c>
      <c r="E84" s="14">
        <f t="shared" si="1"/>
        <v>83.58</v>
      </c>
    </row>
    <row r="85" spans="1:5" ht="41.4" x14ac:dyDescent="0.3">
      <c r="A85" s="23" t="s">
        <v>152</v>
      </c>
      <c r="B85" s="13" t="s">
        <v>153</v>
      </c>
      <c r="C85" s="24">
        <v>20059.27</v>
      </c>
      <c r="D85" s="25">
        <v>19913.84</v>
      </c>
      <c r="E85" s="14">
        <f t="shared" si="1"/>
        <v>99.27</v>
      </c>
    </row>
    <row r="86" spans="1:5" ht="41.4" x14ac:dyDescent="0.3">
      <c r="A86" s="23" t="s">
        <v>135</v>
      </c>
      <c r="B86" s="13" t="s">
        <v>136</v>
      </c>
      <c r="C86" s="24">
        <v>30.33</v>
      </c>
      <c r="D86" s="25">
        <v>30.32</v>
      </c>
      <c r="E86" s="14">
        <f t="shared" si="1"/>
        <v>99.97</v>
      </c>
    </row>
    <row r="87" spans="1:5" x14ac:dyDescent="0.3">
      <c r="A87" s="19" t="s">
        <v>97</v>
      </c>
      <c r="B87" s="11" t="s">
        <v>55</v>
      </c>
      <c r="C87" s="22">
        <f>SUM(C88:C91)</f>
        <v>344534.95999999996</v>
      </c>
      <c r="D87" s="22">
        <f>SUM(D88:D91)</f>
        <v>339748.42000000004</v>
      </c>
      <c r="E87" s="12">
        <f t="shared" si="1"/>
        <v>98.61</v>
      </c>
    </row>
    <row r="88" spans="1:5" ht="15.6" x14ac:dyDescent="0.3">
      <c r="A88" s="23" t="s">
        <v>98</v>
      </c>
      <c r="B88" s="13" t="s">
        <v>56</v>
      </c>
      <c r="C88" s="24">
        <v>11036.62</v>
      </c>
      <c r="D88" s="25">
        <v>11031.06</v>
      </c>
      <c r="E88" s="14">
        <f t="shared" si="1"/>
        <v>99.95</v>
      </c>
    </row>
    <row r="89" spans="1:5" ht="15.6" x14ac:dyDescent="0.3">
      <c r="A89" s="23" t="s">
        <v>99</v>
      </c>
      <c r="B89" s="13" t="s">
        <v>57</v>
      </c>
      <c r="C89" s="24">
        <v>94264.97</v>
      </c>
      <c r="D89" s="25">
        <v>90752.23</v>
      </c>
      <c r="E89" s="14">
        <f t="shared" si="1"/>
        <v>96.27</v>
      </c>
    </row>
    <row r="90" spans="1:5" ht="15.6" x14ac:dyDescent="0.3">
      <c r="A90" s="23" t="s">
        <v>100</v>
      </c>
      <c r="B90" s="13" t="s">
        <v>58</v>
      </c>
      <c r="C90" s="24">
        <v>216662.08</v>
      </c>
      <c r="D90" s="25">
        <v>216653.04</v>
      </c>
      <c r="E90" s="14">
        <f t="shared" si="1"/>
        <v>100</v>
      </c>
    </row>
    <row r="91" spans="1:5" ht="27.6" x14ac:dyDescent="0.3">
      <c r="A91" s="23" t="s">
        <v>101</v>
      </c>
      <c r="B91" s="13" t="s">
        <v>59</v>
      </c>
      <c r="C91" s="24">
        <v>22571.29</v>
      </c>
      <c r="D91" s="25">
        <v>21312.09</v>
      </c>
      <c r="E91" s="14">
        <f t="shared" si="1"/>
        <v>94.42</v>
      </c>
    </row>
    <row r="92" spans="1:5" ht="27.6" x14ac:dyDescent="0.3">
      <c r="A92" s="19" t="s">
        <v>102</v>
      </c>
      <c r="B92" s="11" t="s">
        <v>60</v>
      </c>
      <c r="C92" s="22">
        <f>SUM(C93:C96)</f>
        <v>347998.89</v>
      </c>
      <c r="D92" s="22">
        <f>SUM(D93:D96)</f>
        <v>343121.74</v>
      </c>
      <c r="E92" s="12">
        <f t="shared" si="1"/>
        <v>98.6</v>
      </c>
    </row>
    <row r="93" spans="1:5" ht="15.6" x14ac:dyDescent="0.3">
      <c r="A93" s="23" t="s">
        <v>103</v>
      </c>
      <c r="B93" s="13" t="s">
        <v>61</v>
      </c>
      <c r="C93" s="24">
        <v>28601.8</v>
      </c>
      <c r="D93" s="25">
        <v>28527.17</v>
      </c>
      <c r="E93" s="14">
        <f t="shared" si="1"/>
        <v>99.74</v>
      </c>
    </row>
    <row r="94" spans="1:5" ht="15.6" x14ac:dyDescent="0.3">
      <c r="A94" s="23" t="s">
        <v>104</v>
      </c>
      <c r="B94" s="13" t="s">
        <v>62</v>
      </c>
      <c r="C94" s="24">
        <v>18857.68</v>
      </c>
      <c r="D94" s="25">
        <v>18136.71</v>
      </c>
      <c r="E94" s="14">
        <f t="shared" si="1"/>
        <v>96.18</v>
      </c>
    </row>
    <row r="95" spans="1:5" ht="15.6" x14ac:dyDescent="0.3">
      <c r="A95" s="23" t="s">
        <v>105</v>
      </c>
      <c r="B95" s="13" t="s">
        <v>63</v>
      </c>
      <c r="C95" s="24">
        <v>243665.7</v>
      </c>
      <c r="D95" s="25">
        <v>240127.75</v>
      </c>
      <c r="E95" s="14">
        <f t="shared" si="1"/>
        <v>98.55</v>
      </c>
    </row>
    <row r="96" spans="1:5" ht="27.6" x14ac:dyDescent="0.3">
      <c r="A96" s="23" t="s">
        <v>106</v>
      </c>
      <c r="B96" s="13" t="s">
        <v>64</v>
      </c>
      <c r="C96" s="24">
        <v>56873.71</v>
      </c>
      <c r="D96" s="25">
        <v>56330.11</v>
      </c>
      <c r="E96" s="14">
        <f t="shared" si="1"/>
        <v>99.04</v>
      </c>
    </row>
    <row r="97" spans="1:5" x14ac:dyDescent="0.3">
      <c r="A97" s="19" t="s">
        <v>107</v>
      </c>
      <c r="B97" s="11" t="s">
        <v>65</v>
      </c>
      <c r="C97" s="22">
        <f>C98+C99+C100</f>
        <v>13090.71</v>
      </c>
      <c r="D97" s="22">
        <f>D98+D99+D100</f>
        <v>12820.49</v>
      </c>
      <c r="E97" s="12">
        <f t="shared" si="1"/>
        <v>97.94</v>
      </c>
    </row>
    <row r="98" spans="1:5" x14ac:dyDescent="0.3">
      <c r="A98" s="23" t="s">
        <v>148</v>
      </c>
      <c r="B98" s="13" t="s">
        <v>149</v>
      </c>
      <c r="C98" s="26">
        <v>0</v>
      </c>
      <c r="D98" s="26">
        <v>0</v>
      </c>
      <c r="E98" s="14">
        <v>0</v>
      </c>
    </row>
    <row r="99" spans="1:5" ht="27.6" x14ac:dyDescent="0.3">
      <c r="A99" s="23" t="s">
        <v>108</v>
      </c>
      <c r="B99" s="13" t="s">
        <v>66</v>
      </c>
      <c r="C99" s="24">
        <v>9428.74</v>
      </c>
      <c r="D99" s="25">
        <v>9347.39</v>
      </c>
      <c r="E99" s="14">
        <f t="shared" si="1"/>
        <v>99.14</v>
      </c>
    </row>
    <row r="100" spans="1:5" ht="27.6" x14ac:dyDescent="0.3">
      <c r="A100" s="23" t="s">
        <v>156</v>
      </c>
      <c r="B100" s="13" t="s">
        <v>157</v>
      </c>
      <c r="C100" s="24">
        <v>3661.97</v>
      </c>
      <c r="D100" s="25">
        <v>3473.1</v>
      </c>
      <c r="E100" s="14">
        <f t="shared" si="1"/>
        <v>94.84</v>
      </c>
    </row>
    <row r="101" spans="1:5" x14ac:dyDescent="0.3">
      <c r="A101" s="19" t="s">
        <v>109</v>
      </c>
      <c r="B101" s="11" t="s">
        <v>67</v>
      </c>
      <c r="C101" s="22">
        <f>SUM(C102:C106)</f>
        <v>1727557.1799999997</v>
      </c>
      <c r="D101" s="22">
        <f>SUM(D102:D106)</f>
        <v>1723647.1799999997</v>
      </c>
      <c r="E101" s="12">
        <f t="shared" si="1"/>
        <v>99.77</v>
      </c>
    </row>
    <row r="102" spans="1:5" ht="15.6" x14ac:dyDescent="0.3">
      <c r="A102" s="23" t="s">
        <v>110</v>
      </c>
      <c r="B102" s="13" t="s">
        <v>68</v>
      </c>
      <c r="C102" s="24">
        <v>700934.96</v>
      </c>
      <c r="D102" s="25">
        <v>700615.95</v>
      </c>
      <c r="E102" s="14">
        <f t="shared" si="1"/>
        <v>99.95</v>
      </c>
    </row>
    <row r="103" spans="1:5" ht="15.6" x14ac:dyDescent="0.3">
      <c r="A103" s="23" t="s">
        <v>111</v>
      </c>
      <c r="B103" s="13" t="s">
        <v>69</v>
      </c>
      <c r="C103" s="24">
        <v>701164.36</v>
      </c>
      <c r="D103" s="25">
        <v>700356.37</v>
      </c>
      <c r="E103" s="14">
        <f t="shared" si="1"/>
        <v>99.88</v>
      </c>
    </row>
    <row r="104" spans="1:5" ht="15.6" x14ac:dyDescent="0.3">
      <c r="A104" s="23" t="s">
        <v>124</v>
      </c>
      <c r="B104" s="29" t="s">
        <v>125</v>
      </c>
      <c r="C104" s="24">
        <v>193395.18</v>
      </c>
      <c r="D104" s="25">
        <v>192951.02</v>
      </c>
      <c r="E104" s="14">
        <f t="shared" si="1"/>
        <v>99.77</v>
      </c>
    </row>
    <row r="105" spans="1:5" ht="15.6" x14ac:dyDescent="0.3">
      <c r="A105" s="23" t="s">
        <v>112</v>
      </c>
      <c r="B105" s="13" t="s">
        <v>70</v>
      </c>
      <c r="C105" s="24">
        <v>21166.44</v>
      </c>
      <c r="D105" s="25">
        <v>19947.22</v>
      </c>
      <c r="E105" s="14">
        <f t="shared" si="1"/>
        <v>94.24</v>
      </c>
    </row>
    <row r="106" spans="1:5" ht="15.6" x14ac:dyDescent="0.3">
      <c r="A106" s="23" t="s">
        <v>113</v>
      </c>
      <c r="B106" s="13" t="s">
        <v>71</v>
      </c>
      <c r="C106" s="24">
        <v>110896.24</v>
      </c>
      <c r="D106" s="25">
        <v>109776.62</v>
      </c>
      <c r="E106" s="14">
        <f t="shared" si="1"/>
        <v>98.99</v>
      </c>
    </row>
    <row r="107" spans="1:5" ht="27.6" x14ac:dyDescent="0.3">
      <c r="A107" s="19" t="s">
        <v>114</v>
      </c>
      <c r="B107" s="11" t="s">
        <v>72</v>
      </c>
      <c r="C107" s="22">
        <f>SUM(C108:C109)</f>
        <v>283262.81</v>
      </c>
      <c r="D107" s="22">
        <f>SUM(D108:D109)</f>
        <v>280685.96999999997</v>
      </c>
      <c r="E107" s="12">
        <f t="shared" si="1"/>
        <v>99.09</v>
      </c>
    </row>
    <row r="108" spans="1:5" ht="15.6" x14ac:dyDescent="0.3">
      <c r="A108" s="23" t="s">
        <v>115</v>
      </c>
      <c r="B108" s="13" t="s">
        <v>73</v>
      </c>
      <c r="C108" s="24">
        <v>201958.17</v>
      </c>
      <c r="D108" s="25">
        <v>199532.79999999999</v>
      </c>
      <c r="E108" s="14">
        <f t="shared" si="1"/>
        <v>98.8</v>
      </c>
    </row>
    <row r="109" spans="1:5" ht="27.6" x14ac:dyDescent="0.3">
      <c r="A109" s="23" t="s">
        <v>116</v>
      </c>
      <c r="B109" s="13" t="s">
        <v>74</v>
      </c>
      <c r="C109" s="24">
        <v>81304.639999999999</v>
      </c>
      <c r="D109" s="25">
        <v>81153.17</v>
      </c>
      <c r="E109" s="14">
        <f t="shared" si="1"/>
        <v>99.81</v>
      </c>
    </row>
    <row r="110" spans="1:5" x14ac:dyDescent="0.3">
      <c r="A110" s="16">
        <v>1000</v>
      </c>
      <c r="B110" s="11" t="s">
        <v>75</v>
      </c>
      <c r="C110" s="22">
        <f>SUM(C111:C115)</f>
        <v>110090.89</v>
      </c>
      <c r="D110" s="22">
        <f>SUM(D111:D115)</f>
        <v>103015.37</v>
      </c>
      <c r="E110" s="12">
        <f t="shared" si="1"/>
        <v>93.57</v>
      </c>
    </row>
    <row r="111" spans="1:5" ht="15.6" x14ac:dyDescent="0.3">
      <c r="A111" s="6">
        <v>1001</v>
      </c>
      <c r="B111" s="13" t="s">
        <v>76</v>
      </c>
      <c r="C111" s="24">
        <v>9571</v>
      </c>
      <c r="D111" s="25">
        <v>9487.23</v>
      </c>
      <c r="E111" s="14">
        <f t="shared" si="1"/>
        <v>99.12</v>
      </c>
    </row>
    <row r="112" spans="1:5" ht="15.6" x14ac:dyDescent="0.3">
      <c r="A112" s="6">
        <v>1002</v>
      </c>
      <c r="B112" s="13" t="s">
        <v>77</v>
      </c>
      <c r="C112" s="24">
        <v>0</v>
      </c>
      <c r="D112" s="25">
        <v>0</v>
      </c>
      <c r="E112" s="14">
        <v>0</v>
      </c>
    </row>
    <row r="113" spans="1:5" ht="15.6" x14ac:dyDescent="0.3">
      <c r="A113" s="6">
        <v>1003</v>
      </c>
      <c r="B113" s="13" t="s">
        <v>78</v>
      </c>
      <c r="C113" s="24">
        <v>93730.52</v>
      </c>
      <c r="D113" s="25">
        <v>87077.3</v>
      </c>
      <c r="E113" s="14">
        <f t="shared" si="1"/>
        <v>92.9</v>
      </c>
    </row>
    <row r="114" spans="1:5" ht="15.6" x14ac:dyDescent="0.3">
      <c r="A114" s="6">
        <v>1004</v>
      </c>
      <c r="B114" s="13" t="s">
        <v>79</v>
      </c>
      <c r="C114" s="24">
        <v>4782.5</v>
      </c>
      <c r="D114" s="25">
        <v>4453.09</v>
      </c>
      <c r="E114" s="14">
        <f t="shared" si="1"/>
        <v>93.11</v>
      </c>
    </row>
    <row r="115" spans="1:5" ht="15.6" x14ac:dyDescent="0.3">
      <c r="A115" s="6">
        <v>1006</v>
      </c>
      <c r="B115" s="13" t="s">
        <v>80</v>
      </c>
      <c r="C115" s="24">
        <v>2006.87</v>
      </c>
      <c r="D115" s="25">
        <v>1997.75</v>
      </c>
      <c r="E115" s="14">
        <f t="shared" si="1"/>
        <v>99.55</v>
      </c>
    </row>
    <row r="116" spans="1:5" x14ac:dyDescent="0.3">
      <c r="A116" s="6">
        <v>1100</v>
      </c>
      <c r="B116" s="11" t="s">
        <v>81</v>
      </c>
      <c r="C116" s="22">
        <f>SUM(C117:C120)</f>
        <v>426323.77</v>
      </c>
      <c r="D116" s="22">
        <f>SUM(D117:D120)</f>
        <v>332863.04000000004</v>
      </c>
      <c r="E116" s="12">
        <f t="shared" si="1"/>
        <v>78.08</v>
      </c>
    </row>
    <row r="117" spans="1:5" ht="15.6" x14ac:dyDescent="0.3">
      <c r="A117" s="6">
        <v>1101</v>
      </c>
      <c r="B117" s="13" t="s">
        <v>82</v>
      </c>
      <c r="C117" s="24">
        <v>333150.83</v>
      </c>
      <c r="D117" s="25">
        <v>239814.47</v>
      </c>
      <c r="E117" s="14">
        <f t="shared" si="1"/>
        <v>71.98</v>
      </c>
    </row>
    <row r="118" spans="1:5" ht="15.6" x14ac:dyDescent="0.3">
      <c r="A118" s="6">
        <v>1102</v>
      </c>
      <c r="B118" s="13" t="s">
        <v>83</v>
      </c>
      <c r="C118" s="24">
        <v>65888.05</v>
      </c>
      <c r="D118" s="25">
        <v>65886.320000000007</v>
      </c>
      <c r="E118" s="14">
        <f t="shared" si="1"/>
        <v>100</v>
      </c>
    </row>
    <row r="119" spans="1:5" ht="15.6" x14ac:dyDescent="0.3">
      <c r="A119" s="6">
        <v>1103</v>
      </c>
      <c r="B119" s="13" t="s">
        <v>158</v>
      </c>
      <c r="C119" s="24">
        <v>18589.490000000002</v>
      </c>
      <c r="D119" s="25">
        <v>18589.490000000002</v>
      </c>
      <c r="E119" s="14">
        <f t="shared" si="1"/>
        <v>100</v>
      </c>
    </row>
    <row r="120" spans="1:5" ht="27.6" x14ac:dyDescent="0.3">
      <c r="A120" s="6">
        <v>1105</v>
      </c>
      <c r="B120" s="13" t="s">
        <v>84</v>
      </c>
      <c r="C120" s="24">
        <v>8695.4</v>
      </c>
      <c r="D120" s="25">
        <v>8572.76</v>
      </c>
      <c r="E120" s="14">
        <f t="shared" si="1"/>
        <v>98.59</v>
      </c>
    </row>
    <row r="121" spans="1:5" ht="27.6" x14ac:dyDescent="0.3">
      <c r="A121" s="6">
        <v>1300</v>
      </c>
      <c r="B121" s="11" t="s">
        <v>85</v>
      </c>
      <c r="C121" s="22">
        <f>SUM(C122)</f>
        <v>4.08</v>
      </c>
      <c r="D121" s="22">
        <f>SUM(D122)</f>
        <v>4.08</v>
      </c>
      <c r="E121" s="12">
        <f t="shared" si="1"/>
        <v>100</v>
      </c>
    </row>
    <row r="122" spans="1:5" ht="27.6" x14ac:dyDescent="0.3">
      <c r="A122" s="6">
        <v>1301</v>
      </c>
      <c r="B122" s="13" t="s">
        <v>86</v>
      </c>
      <c r="C122" s="26">
        <v>4.08</v>
      </c>
      <c r="D122" s="26">
        <v>4.08</v>
      </c>
      <c r="E122" s="14">
        <f t="shared" si="1"/>
        <v>100</v>
      </c>
    </row>
    <row r="123" spans="1:5" x14ac:dyDescent="0.3">
      <c r="A123" s="6"/>
      <c r="B123" s="11" t="s">
        <v>87</v>
      </c>
      <c r="C123" s="30">
        <f>C74+C83+C87+C92+C97+C101+C107+C110+C116+C121</f>
        <v>3479958.73</v>
      </c>
      <c r="D123" s="30">
        <f>D74+D83+D87+D92+D97+D101+D107+D110+D116+D121</f>
        <v>3360186.67</v>
      </c>
      <c r="E123" s="12">
        <f t="shared" si="1"/>
        <v>96.56</v>
      </c>
    </row>
    <row r="124" spans="1:5" x14ac:dyDescent="0.3">
      <c r="A124" s="6"/>
      <c r="B124" s="11" t="s">
        <v>88</v>
      </c>
      <c r="C124" s="12">
        <f>C72-C123</f>
        <v>88529.490000000224</v>
      </c>
      <c r="D124" s="12">
        <f>D72-D123</f>
        <v>222391.72999999998</v>
      </c>
      <c r="E124" s="12" t="s">
        <v>126</v>
      </c>
    </row>
    <row r="125" spans="1:5" x14ac:dyDescent="0.3">
      <c r="A125" s="31"/>
      <c r="B125" s="31"/>
      <c r="C125" s="31"/>
      <c r="D125" s="31"/>
      <c r="E125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2023-10-19T08:23:41Z</cp:lastPrinted>
  <dcterms:created xsi:type="dcterms:W3CDTF">2016-12-06T08:29:05Z</dcterms:created>
  <dcterms:modified xsi:type="dcterms:W3CDTF">2024-01-30T05:34:07Z</dcterms:modified>
</cp:coreProperties>
</file>