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3 год\на 01.04.2023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E48" i="1" l="1"/>
  <c r="E49" i="1"/>
  <c r="E50" i="1"/>
  <c r="E51" i="1"/>
  <c r="E52" i="1"/>
  <c r="E53" i="1"/>
  <c r="E54" i="1"/>
  <c r="E55" i="1"/>
  <c r="E56" i="1"/>
  <c r="E57" i="1"/>
  <c r="E58" i="1"/>
  <c r="D96" i="1" l="1"/>
  <c r="C96" i="1"/>
  <c r="E68" i="1" l="1"/>
  <c r="D59" i="1" l="1"/>
  <c r="C100" i="1" l="1"/>
  <c r="C119" i="1" l="1"/>
  <c r="E67" i="1" l="1"/>
  <c r="E11" i="1" l="1"/>
  <c r="E12" i="1"/>
  <c r="E14" i="1"/>
  <c r="E16" i="1"/>
  <c r="E18" i="1"/>
  <c r="E19" i="1"/>
  <c r="E21" i="1"/>
  <c r="E22" i="1"/>
  <c r="E24" i="1"/>
  <c r="E30" i="1"/>
  <c r="E31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1" i="1"/>
  <c r="E102" i="1"/>
  <c r="E103" i="1"/>
  <c r="E104" i="1"/>
  <c r="E105" i="1"/>
  <c r="E107" i="1"/>
  <c r="E108" i="1"/>
  <c r="E110" i="1"/>
  <c r="E112" i="1"/>
  <c r="E113" i="1"/>
  <c r="E114" i="1"/>
  <c r="E116" i="1"/>
  <c r="E117" i="1"/>
  <c r="E118" i="1"/>
  <c r="E120" i="1"/>
  <c r="D82" i="1" l="1"/>
  <c r="C82" i="1"/>
  <c r="D15" i="1"/>
  <c r="C15" i="1"/>
  <c r="E15" i="1" l="1"/>
  <c r="E82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9" i="1"/>
  <c r="C109" i="1"/>
  <c r="D73" i="1"/>
  <c r="C73" i="1"/>
  <c r="C91" i="1"/>
  <c r="D91" i="1"/>
  <c r="C106" i="1"/>
  <c r="D106" i="1"/>
  <c r="D115" i="1"/>
  <c r="C115" i="1"/>
  <c r="D119" i="1"/>
  <c r="E119" i="1" s="1"/>
  <c r="E10" i="1" l="1"/>
  <c r="E115" i="1"/>
  <c r="E109" i="1"/>
  <c r="E106" i="1"/>
  <c r="E91" i="1"/>
  <c r="E73" i="1"/>
  <c r="C121" i="1"/>
  <c r="D100" i="1"/>
  <c r="E100" i="1" s="1"/>
  <c r="D121" i="1" l="1"/>
  <c r="E121" i="1" s="1"/>
  <c r="D34" i="1" l="1"/>
  <c r="C34" i="1"/>
  <c r="E34" i="1" l="1"/>
  <c r="D13" i="1"/>
  <c r="C13" i="1"/>
  <c r="D23" i="1"/>
  <c r="C23" i="1"/>
  <c r="C38" i="1"/>
  <c r="E38" i="1" s="1"/>
  <c r="C59" i="1"/>
  <c r="C62" i="1"/>
  <c r="E62" i="1" s="1"/>
  <c r="E23" i="1" l="1"/>
  <c r="E13" i="1"/>
  <c r="D9" i="1"/>
  <c r="C9" i="1"/>
  <c r="C71" i="1" s="1"/>
  <c r="D71" i="1" l="1"/>
  <c r="E71" i="1" s="1"/>
  <c r="E9" i="1"/>
  <c r="C122" i="1"/>
  <c r="D122" i="1" l="1"/>
</calcChain>
</file>

<file path=xl/sharedStrings.xml><?xml version="1.0" encoding="utf-8"?>
<sst xmlns="http://schemas.openxmlformats.org/spreadsheetml/2006/main" count="161" uniqueCount="160">
  <si>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</si>
  <si>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</si>
  <si>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</si>
  <si>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</si>
  <si>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</si>
  <si>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</si>
  <si>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</si>
  <si>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</si>
  <si>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</si>
  <si>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</si>
  <si>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</si>
  <si>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</si>
  <si>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</si>
  <si>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</si>
  <si>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</si>
  <si>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</si>
  <si>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</si>
  <si>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</si>
  <si>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</si>
  <si>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</si>
  <si>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</si>
  <si>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</si>
  <si>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</si>
  <si>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</si>
  <si>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</si>
  <si>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</si>
  <si>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</si>
  <si>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</si>
  <si>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</si>
  <si>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</si>
  <si>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</si>
  <si>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</si>
  <si>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</si>
  <si>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</si>
  <si>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</si>
  <si>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</si>
  <si>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</si>
  <si>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</si>
  <si>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</si>
  <si>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</si>
  <si>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</si>
  <si>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</si>
  <si>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</si>
  <si>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</si>
  <si>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</si>
  <si>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</si>
  <si>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</si>
  <si>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</si>
  <si>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</si>
  <si>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</si>
  <si>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</si>
  <si>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</si>
  <si>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</si>
  <si>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</si>
  <si>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</si>
  <si>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</si>
  <si>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</si>
  <si>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</si>
  <si>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</si>
  <si>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</si>
  <si>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</si>
  <si>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</si>
  <si>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</si>
  <si>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</si>
  <si>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</si>
  <si>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</si>
  <si>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</si>
  <si>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</si>
  <si>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</si>
  <si>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</si>
  <si>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</si>
  <si>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</si>
  <si>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</si>
  <si>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</si>
  <si>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</si>
  <si>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</si>
  <si>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</si>
  <si>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</si>
  <si>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</si>
  <si>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</si>
  <si>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</si>
  <si>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</si>
  <si>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</si>
  <si>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</si>
  <si>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</si>
  <si>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</si>
  <si>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</si>
  <si>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</si>
  <si>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</si>
  <si>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</si>
  <si>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</si>
  <si>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</si>
  <si>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</si>
  <si>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</si>
  <si>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</si>
  <si>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</si>
  <si>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</si>
  <si>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</si>
  <si>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</si>
  <si>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</si>
  <si>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</si>
  <si>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</si>
  <si>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</si>
  <si>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</si>
  <si>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</si>
  <si>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</si>
  <si>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</si>
  <si>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</si>
  <si>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</si>
  <si>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</si>
  <si>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</si>
  <si>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</si>
  <si>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</si>
  <si>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</si>
  <si>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</si>
  <si>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</si>
  <si>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</si>
  <si>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</si>
  <si>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</si>
  <si>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</si>
  <si>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</si>
  <si>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</si>
  <si>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</si>
  <si>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</si>
  <si>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</si>
  <si>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</si>
  <si>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</si>
  <si>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</si>
  <si>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</si>
  <si>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</si>
  <si>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</si>
  <si>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</si>
  <si>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</si>
  <si>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</si>
  <si>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</si>
  <si>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</si>
  <si>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</si>
  <si>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</si>
  <si>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</si>
  <si>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</si>
  <si>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</si>
  <si>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</si>
  <si>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</si>
  <si>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</si>
  <si>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</si>
  <si>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</si>
  <si>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</si>
  <si>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</si>
  <si>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</si>
  <si>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</si>
  <si>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</si>
  <si>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</si>
  <si>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</si>
  <si>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</si>
  <si>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</si>
  <si>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</si>
  <si>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</si>
  <si>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</si>
  <si>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по состоянию на 01.04.2023</t>
  </si>
  <si>
    <t>Исполнено   по состоянию на 01.04.2023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</si>
</sst>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view="pageBreakPreview" topLeftCell="A108" zoomScaleNormal="100" zoomScaleSheetLayoutView="100" workbookViewId="0">
      <selection activeCell="O45" sqref="O45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158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159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796990.4</v>
      </c>
      <c r="D9" s="12">
        <f>SUM(D10,D13,D15,D20,D23,D26,D28,D34,D37,D38,D41,D59)</f>
        <v>165042.79000000004</v>
      </c>
      <c r="E9" s="12">
        <f>ROUND(D9/C9*100,2)</f>
        <v>20.71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567615.69999999995</v>
      </c>
      <c r="D10" s="12">
        <f>SUM(D11:D12)</f>
        <v>112347.20000000001</v>
      </c>
      <c r="E10" s="12">
        <f t="shared" ref="E10:E73" si="0">ROUND(D10/C10*100,2)</f>
        <v>19.79</v>
      </c>
    </row>
    <row r="11" spans="1:6" x14ac:dyDescent="0.3">
      <c r="A11" s="13">
        <v>10101</v>
      </c>
      <c r="B11" s="13" t="s">
        <v>7</v>
      </c>
      <c r="C11" s="14">
        <v>139073.20000000001</v>
      </c>
      <c r="D11" s="14">
        <v>37756.959999999999</v>
      </c>
      <c r="E11" s="14">
        <f t="shared" si="0"/>
        <v>27.15</v>
      </c>
    </row>
    <row r="12" spans="1:6" x14ac:dyDescent="0.3">
      <c r="A12" s="13">
        <v>10102</v>
      </c>
      <c r="B12" s="13" t="s">
        <v>8</v>
      </c>
      <c r="C12" s="14">
        <v>428542.5</v>
      </c>
      <c r="D12" s="14">
        <v>74590.240000000005</v>
      </c>
      <c r="E12" s="14">
        <f t="shared" si="0"/>
        <v>17.41</v>
      </c>
    </row>
    <row r="13" spans="1:6" ht="41.4" x14ac:dyDescent="0.3">
      <c r="A13" s="11">
        <v>10300</v>
      </c>
      <c r="B13" s="11" t="s">
        <v>9</v>
      </c>
      <c r="C13" s="12">
        <f>C14</f>
        <v>55260.5</v>
      </c>
      <c r="D13" s="12">
        <f>D14</f>
        <v>14857.19</v>
      </c>
      <c r="E13" s="12">
        <f t="shared" si="0"/>
        <v>26.89</v>
      </c>
    </row>
    <row r="14" spans="1:6" ht="41.4" x14ac:dyDescent="0.3">
      <c r="A14" s="13">
        <v>10302</v>
      </c>
      <c r="B14" s="13" t="s">
        <v>10</v>
      </c>
      <c r="C14" s="14">
        <v>55260.5</v>
      </c>
      <c r="D14" s="14">
        <v>14857.19</v>
      </c>
      <c r="E14" s="14">
        <f t="shared" si="0"/>
        <v>26.89</v>
      </c>
    </row>
    <row r="15" spans="1:6" x14ac:dyDescent="0.3">
      <c r="A15" s="11">
        <v>10500</v>
      </c>
      <c r="B15" s="11" t="s">
        <v>11</v>
      </c>
      <c r="C15" s="12">
        <f>C17+C18+C19+C16</f>
        <v>89205.1</v>
      </c>
      <c r="D15" s="12">
        <f>D17+D18+D19+D16</f>
        <v>11609.640000000001</v>
      </c>
      <c r="E15" s="12">
        <f t="shared" si="0"/>
        <v>13.01</v>
      </c>
    </row>
    <row r="16" spans="1:6" ht="27.6" x14ac:dyDescent="0.3">
      <c r="A16" s="13">
        <v>10501</v>
      </c>
      <c r="B16" s="13" t="s">
        <v>150</v>
      </c>
      <c r="C16" s="14">
        <v>72501.3</v>
      </c>
      <c r="D16" s="14">
        <v>11732.19</v>
      </c>
      <c r="E16" s="14">
        <f t="shared" si="0"/>
        <v>16.18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-134.9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649.79999999999995</v>
      </c>
      <c r="D18" s="14">
        <v>96.21</v>
      </c>
      <c r="E18" s="14">
        <f t="shared" si="0"/>
        <v>14.81</v>
      </c>
    </row>
    <row r="19" spans="1:5" ht="41.4" x14ac:dyDescent="0.3">
      <c r="A19" s="13">
        <v>10504</v>
      </c>
      <c r="B19" s="13" t="s">
        <v>142</v>
      </c>
      <c r="C19" s="14">
        <v>16054</v>
      </c>
      <c r="D19" s="14">
        <v>-83.86</v>
      </c>
      <c r="E19" s="14">
        <f t="shared" si="0"/>
        <v>-0.52</v>
      </c>
    </row>
    <row r="20" spans="1:5" x14ac:dyDescent="0.3">
      <c r="A20" s="11">
        <v>10600</v>
      </c>
      <c r="B20" s="11" t="s">
        <v>14</v>
      </c>
      <c r="C20" s="12">
        <f>C21+C22</f>
        <v>27677</v>
      </c>
      <c r="D20" s="12">
        <f>D21+D22</f>
        <v>3682.25</v>
      </c>
      <c r="E20" s="12">
        <f t="shared" si="0"/>
        <v>13.3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634.36</v>
      </c>
      <c r="E21" s="14">
        <f t="shared" si="0"/>
        <v>5.25</v>
      </c>
    </row>
    <row r="22" spans="1:5" x14ac:dyDescent="0.3">
      <c r="A22" s="13">
        <v>10606</v>
      </c>
      <c r="B22" s="13" t="s">
        <v>15</v>
      </c>
      <c r="C22" s="14">
        <v>15603</v>
      </c>
      <c r="D22" s="14">
        <v>3047.89</v>
      </c>
      <c r="E22" s="14">
        <f t="shared" si="0"/>
        <v>19.53</v>
      </c>
    </row>
    <row r="23" spans="1:5" x14ac:dyDescent="0.3">
      <c r="A23" s="11">
        <v>10800</v>
      </c>
      <c r="B23" s="11" t="s">
        <v>16</v>
      </c>
      <c r="C23" s="12">
        <f>C24+C25</f>
        <v>10201.1</v>
      </c>
      <c r="D23" s="12">
        <f>D24+D25</f>
        <v>2185.94</v>
      </c>
      <c r="E23" s="12">
        <f t="shared" si="0"/>
        <v>21.43</v>
      </c>
    </row>
    <row r="24" spans="1:5" ht="41.4" x14ac:dyDescent="0.3">
      <c r="A24" s="13">
        <v>10803</v>
      </c>
      <c r="B24" s="13" t="s">
        <v>17</v>
      </c>
      <c r="C24" s="14">
        <v>10201.1</v>
      </c>
      <c r="D24" s="14">
        <v>2185.94</v>
      </c>
      <c r="E24" s="14">
        <f t="shared" si="0"/>
        <v>21.43</v>
      </c>
    </row>
    <row r="25" spans="1:5" ht="41.4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26460.5</v>
      </c>
      <c r="D28" s="12">
        <f>D30+D31+D32+D33+D29</f>
        <v>11039.54</v>
      </c>
      <c r="E28" s="12">
        <f t="shared" si="0"/>
        <v>41.72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22676.400000000001</v>
      </c>
      <c r="D30" s="14">
        <v>10030.700000000001</v>
      </c>
      <c r="E30" s="14">
        <f t="shared" si="0"/>
        <v>44.23</v>
      </c>
    </row>
    <row r="31" spans="1:5" ht="27.6" x14ac:dyDescent="0.3">
      <c r="A31" s="6">
        <v>11107</v>
      </c>
      <c r="B31" s="13" t="s">
        <v>20</v>
      </c>
      <c r="C31" s="14">
        <v>44.1</v>
      </c>
      <c r="D31" s="14">
        <v>32.51</v>
      </c>
      <c r="E31" s="14">
        <f t="shared" si="0"/>
        <v>73.72</v>
      </c>
    </row>
    <row r="32" spans="1:5" ht="110.4" x14ac:dyDescent="0.3">
      <c r="A32" s="6">
        <v>11108</v>
      </c>
      <c r="B32" s="13" t="s">
        <v>21</v>
      </c>
      <c r="C32" s="14">
        <v>0</v>
      </c>
      <c r="D32" s="14">
        <v>0</v>
      </c>
      <c r="E32" s="14">
        <v>0</v>
      </c>
    </row>
    <row r="33" spans="1:5" ht="96.6" x14ac:dyDescent="0.3">
      <c r="A33" s="6">
        <v>11109</v>
      </c>
      <c r="B33" s="13" t="s">
        <v>144</v>
      </c>
      <c r="C33" s="14">
        <v>3740</v>
      </c>
      <c r="D33" s="14">
        <v>976.33</v>
      </c>
      <c r="E33" s="14">
        <f t="shared" si="0"/>
        <v>26.11</v>
      </c>
    </row>
    <row r="34" spans="1:5" ht="27.6" x14ac:dyDescent="0.3">
      <c r="A34" s="16">
        <v>11200</v>
      </c>
      <c r="B34" s="11" t="s">
        <v>22</v>
      </c>
      <c r="C34" s="12">
        <f>C35+C36</f>
        <v>6665.5</v>
      </c>
      <c r="D34" s="12">
        <f>D35+D36</f>
        <v>1697.9299999999998</v>
      </c>
      <c r="E34" s="12">
        <f t="shared" si="0"/>
        <v>25.47</v>
      </c>
    </row>
    <row r="35" spans="1:5" ht="27.6" x14ac:dyDescent="0.3">
      <c r="A35" s="6">
        <v>11201</v>
      </c>
      <c r="B35" s="13" t="s">
        <v>23</v>
      </c>
      <c r="C35" s="14">
        <v>6517.5</v>
      </c>
      <c r="D35" s="14">
        <v>1697.09</v>
      </c>
      <c r="E35" s="14">
        <f t="shared" si="0"/>
        <v>26.04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0.84</v>
      </c>
      <c r="E36" s="14">
        <f t="shared" si="0"/>
        <v>0.56999999999999995</v>
      </c>
    </row>
    <row r="37" spans="1:5" ht="27.6" x14ac:dyDescent="0.3">
      <c r="A37" s="16">
        <v>11300</v>
      </c>
      <c r="B37" s="11" t="s">
        <v>24</v>
      </c>
      <c r="C37" s="12">
        <v>835.9</v>
      </c>
      <c r="D37" s="12">
        <v>786.78</v>
      </c>
      <c r="E37" s="12">
        <f t="shared" si="0"/>
        <v>94.12</v>
      </c>
    </row>
    <row r="38" spans="1:5" ht="27.6" x14ac:dyDescent="0.3">
      <c r="A38" s="16">
        <v>11400</v>
      </c>
      <c r="B38" s="11" t="s">
        <v>25</v>
      </c>
      <c r="C38" s="12">
        <f>C39+C40</f>
        <v>10035.799999999999</v>
      </c>
      <c r="D38" s="12">
        <f>D39+D40</f>
        <v>2887.0499999999997</v>
      </c>
      <c r="E38" s="12">
        <f t="shared" si="0"/>
        <v>28.77</v>
      </c>
    </row>
    <row r="39" spans="1:5" x14ac:dyDescent="0.3">
      <c r="A39" s="6">
        <v>11401</v>
      </c>
      <c r="B39" s="13" t="s">
        <v>26</v>
      </c>
      <c r="C39" s="14">
        <v>10035.799999999999</v>
      </c>
      <c r="D39" s="14">
        <v>2883.74</v>
      </c>
      <c r="E39" s="14">
        <f t="shared" si="0"/>
        <v>28.73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3.31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3033.3</v>
      </c>
      <c r="D41" s="12">
        <f>D44+D46+D49+D50+D51+D52+D53+D55+D56+D57+D58+D54+D42+D43+D47+D48+D45</f>
        <v>3950.92</v>
      </c>
      <c r="E41" s="12">
        <f t="shared" si="0"/>
        <v>130.25</v>
      </c>
    </row>
    <row r="42" spans="1:5" ht="41.4" x14ac:dyDescent="0.3">
      <c r="A42" s="6">
        <v>11601</v>
      </c>
      <c r="B42" s="13" t="s">
        <v>138</v>
      </c>
      <c r="C42" s="14">
        <v>1801.5</v>
      </c>
      <c r="D42" s="14">
        <v>398.05</v>
      </c>
      <c r="E42" s="14">
        <f t="shared" si="0"/>
        <v>22.1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17.510000000000002</v>
      </c>
      <c r="E43" s="14">
        <f t="shared" si="0"/>
        <v>17.510000000000002</v>
      </c>
    </row>
    <row r="44" spans="1:5" ht="0.6" customHeight="1" x14ac:dyDescent="0.3">
      <c r="A44" s="6">
        <v>11603</v>
      </c>
      <c r="B44" s="13" t="s">
        <v>28</v>
      </c>
      <c r="C44" s="14"/>
      <c r="D44" s="14"/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1052</v>
      </c>
      <c r="D45" s="14">
        <v>510.19</v>
      </c>
      <c r="E45" s="14">
        <f t="shared" si="0"/>
        <v>48.5</v>
      </c>
    </row>
    <row r="46" spans="1:5" ht="27.6" x14ac:dyDescent="0.3">
      <c r="A46" s="6">
        <v>11610</v>
      </c>
      <c r="B46" s="13" t="s">
        <v>155</v>
      </c>
      <c r="C46" s="14">
        <v>12</v>
      </c>
      <c r="D46" s="14">
        <v>289.75</v>
      </c>
      <c r="E46" s="14">
        <f t="shared" si="0"/>
        <v>2414.58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2735.42</v>
      </c>
      <c r="E47" s="14">
        <f t="shared" si="0"/>
        <v>4034.54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 t="e">
        <f t="shared" si="0"/>
        <v>#DIV/0!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 t="e">
        <f t="shared" si="0"/>
        <v>#DIV/0!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 t="e">
        <f t="shared" si="0"/>
        <v>#DIV/0!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 t="e">
        <f t="shared" si="0"/>
        <v>#DIV/0!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 t="e">
        <f t="shared" si="0"/>
        <v>#DIV/0!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 t="e">
        <f t="shared" si="0"/>
        <v>#DIV/0!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 t="e">
        <f t="shared" si="0"/>
        <v>#DIV/0!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 t="e">
        <f t="shared" si="0"/>
        <v>#DIV/0!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 t="e">
        <f t="shared" si="0"/>
        <v>#DIV/0!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 t="e">
        <f t="shared" si="0"/>
        <v>#DIV/0!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-1.65</v>
      </c>
      <c r="E59" s="12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-1.65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2466496.0300000003</v>
      </c>
      <c r="D62" s="12">
        <f>D63+D68+D70+D69</f>
        <v>650381.55999999994</v>
      </c>
      <c r="E62" s="12">
        <f t="shared" si="0"/>
        <v>26.37</v>
      </c>
    </row>
    <row r="63" spans="1:5" ht="27.6" x14ac:dyDescent="0.3">
      <c r="A63" s="6">
        <v>20200</v>
      </c>
      <c r="B63" s="13" t="s">
        <v>41</v>
      </c>
      <c r="C63" s="14">
        <v>2439772.1600000001</v>
      </c>
      <c r="D63" s="14">
        <v>658806.82999999996</v>
      </c>
      <c r="E63" s="14">
        <f t="shared" si="0"/>
        <v>27</v>
      </c>
    </row>
    <row r="64" spans="1:5" ht="27.6" x14ac:dyDescent="0.3">
      <c r="A64" s="6">
        <v>20210</v>
      </c>
      <c r="B64" s="13" t="s">
        <v>145</v>
      </c>
      <c r="C64" s="14">
        <v>1163633.1000000001</v>
      </c>
      <c r="D64" s="14">
        <v>342446.6</v>
      </c>
      <c r="E64" s="14">
        <f t="shared" si="0"/>
        <v>29.43</v>
      </c>
    </row>
    <row r="65" spans="1:5" ht="41.4" x14ac:dyDescent="0.3">
      <c r="A65" s="6">
        <v>20220</v>
      </c>
      <c r="B65" s="13" t="s">
        <v>146</v>
      </c>
      <c r="C65" s="14">
        <v>163513.5</v>
      </c>
      <c r="D65" s="14">
        <v>9720.07</v>
      </c>
      <c r="E65" s="14">
        <f t="shared" si="0"/>
        <v>5.94</v>
      </c>
    </row>
    <row r="66" spans="1:5" ht="27.6" x14ac:dyDescent="0.3">
      <c r="A66" s="6">
        <v>20230</v>
      </c>
      <c r="B66" s="13" t="s">
        <v>147</v>
      </c>
      <c r="C66" s="14">
        <v>978633</v>
      </c>
      <c r="D66" s="14">
        <v>202546.63</v>
      </c>
      <c r="E66" s="14">
        <f t="shared" si="0"/>
        <v>20.7</v>
      </c>
    </row>
    <row r="67" spans="1:5" x14ac:dyDescent="0.3">
      <c r="A67" s="6">
        <v>20240</v>
      </c>
      <c r="B67" s="13" t="s">
        <v>42</v>
      </c>
      <c r="C67" s="14">
        <v>133992.57</v>
      </c>
      <c r="D67" s="14">
        <v>104093.53</v>
      </c>
      <c r="E67" s="14">
        <f t="shared" si="0"/>
        <v>77.69</v>
      </c>
    </row>
    <row r="68" spans="1:5" x14ac:dyDescent="0.3">
      <c r="A68" s="6">
        <v>20700</v>
      </c>
      <c r="B68" s="13" t="s">
        <v>43</v>
      </c>
      <c r="C68" s="14">
        <v>26723.87</v>
      </c>
      <c r="D68" s="14">
        <v>0</v>
      </c>
      <c r="E68" s="14">
        <f t="shared" si="0"/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3.08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0</v>
      </c>
      <c r="D70" s="14">
        <v>-8428.35</v>
      </c>
      <c r="E70" s="14">
        <v>0</v>
      </c>
    </row>
    <row r="71" spans="1:5" x14ac:dyDescent="0.3">
      <c r="A71" s="6"/>
      <c r="B71" s="17" t="s">
        <v>45</v>
      </c>
      <c r="C71" s="12">
        <f>C9+C62</f>
        <v>3263486.43</v>
      </c>
      <c r="D71" s="12">
        <f>D9+D62</f>
        <v>815424.35</v>
      </c>
      <c r="E71" s="12">
        <f t="shared" si="0"/>
        <v>24.99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219985.23</v>
      </c>
      <c r="D73" s="21">
        <f>D74+D75+D76+D78+D79+D80+D81+D77</f>
        <v>40020.78</v>
      </c>
      <c r="E73" s="12">
        <f t="shared" si="0"/>
        <v>18.190000000000001</v>
      </c>
    </row>
    <row r="74" spans="1:5" ht="41.4" x14ac:dyDescent="0.3">
      <c r="A74" s="23" t="s">
        <v>90</v>
      </c>
      <c r="B74" s="13" t="s">
        <v>47</v>
      </c>
      <c r="C74" s="24">
        <v>3216.9</v>
      </c>
      <c r="D74" s="25">
        <v>827.63</v>
      </c>
      <c r="E74" s="14">
        <f t="shared" ref="E74:E121" si="1">ROUND(D74/C74*100,2)</f>
        <v>25.73</v>
      </c>
    </row>
    <row r="75" spans="1:5" ht="55.2" x14ac:dyDescent="0.3">
      <c r="A75" s="23" t="s">
        <v>91</v>
      </c>
      <c r="B75" s="13" t="s">
        <v>48</v>
      </c>
      <c r="C75" s="24">
        <v>2761.8</v>
      </c>
      <c r="D75" s="25">
        <v>689.72</v>
      </c>
      <c r="E75" s="14">
        <f t="shared" si="1"/>
        <v>24.97</v>
      </c>
    </row>
    <row r="76" spans="1:5" ht="55.2" x14ac:dyDescent="0.3">
      <c r="A76" s="23" t="s">
        <v>118</v>
      </c>
      <c r="B76" s="13" t="s">
        <v>49</v>
      </c>
      <c r="C76" s="24">
        <v>90819.78</v>
      </c>
      <c r="D76" s="25">
        <v>19611.939999999999</v>
      </c>
      <c r="E76" s="14">
        <f t="shared" si="1"/>
        <v>21.59</v>
      </c>
    </row>
    <row r="77" spans="1:5" ht="15.6" x14ac:dyDescent="0.3">
      <c r="A77" s="23" t="s">
        <v>130</v>
      </c>
      <c r="B77" s="13" t="s">
        <v>129</v>
      </c>
      <c r="C77" s="24">
        <v>1.1000000000000001</v>
      </c>
      <c r="D77" s="25">
        <v>0</v>
      </c>
      <c r="E77" s="14">
        <f t="shared" si="1"/>
        <v>0</v>
      </c>
    </row>
    <row r="78" spans="1:5" ht="44.4" customHeight="1" x14ac:dyDescent="0.3">
      <c r="A78" s="23" t="s">
        <v>92</v>
      </c>
      <c r="B78" s="27" t="s">
        <v>50</v>
      </c>
      <c r="C78" s="24">
        <v>21615</v>
      </c>
      <c r="D78" s="25">
        <v>4326.9399999999996</v>
      </c>
      <c r="E78" s="14">
        <f t="shared" si="1"/>
        <v>20.02</v>
      </c>
    </row>
    <row r="79" spans="1:5" ht="16.8" customHeight="1" x14ac:dyDescent="0.3">
      <c r="A79" s="23" t="s">
        <v>123</v>
      </c>
      <c r="B79" s="28" t="s">
        <v>122</v>
      </c>
      <c r="C79" s="24">
        <v>11627.2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88993.45</v>
      </c>
      <c r="D81" s="25">
        <v>14564.55</v>
      </c>
      <c r="E81" s="14">
        <f t="shared" si="1"/>
        <v>16.37</v>
      </c>
    </row>
    <row r="82" spans="1:5" ht="27.6" x14ac:dyDescent="0.3">
      <c r="A82" s="19" t="s">
        <v>95</v>
      </c>
      <c r="B82" s="11" t="s">
        <v>53</v>
      </c>
      <c r="C82" s="21">
        <f>C83+C85+C84</f>
        <v>20505.2</v>
      </c>
      <c r="D82" s="21">
        <f>D83+D85+D84</f>
        <v>4177.26</v>
      </c>
      <c r="E82" s="12">
        <f t="shared" si="1"/>
        <v>20.37</v>
      </c>
    </row>
    <row r="83" spans="1:5" ht="41.4" x14ac:dyDescent="0.3">
      <c r="A83" s="23" t="s">
        <v>96</v>
      </c>
      <c r="B83" s="13" t="s">
        <v>54</v>
      </c>
      <c r="C83" s="24">
        <v>693</v>
      </c>
      <c r="D83" s="25">
        <v>124.71</v>
      </c>
      <c r="E83" s="14">
        <f t="shared" si="1"/>
        <v>18</v>
      </c>
    </row>
    <row r="84" spans="1:5" ht="41.4" x14ac:dyDescent="0.3">
      <c r="A84" s="23" t="s">
        <v>152</v>
      </c>
      <c r="B84" s="13" t="s">
        <v>153</v>
      </c>
      <c r="C84" s="24">
        <v>19764.2</v>
      </c>
      <c r="D84" s="25">
        <v>4052.55</v>
      </c>
      <c r="E84" s="14">
        <f t="shared" si="1"/>
        <v>20.5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0</v>
      </c>
      <c r="E85" s="14">
        <f t="shared" si="1"/>
        <v>0</v>
      </c>
    </row>
    <row r="86" spans="1:5" x14ac:dyDescent="0.3">
      <c r="A86" s="19" t="s">
        <v>97</v>
      </c>
      <c r="B86" s="11" t="s">
        <v>55</v>
      </c>
      <c r="C86" s="22">
        <f>SUM(C87:C90)</f>
        <v>332668.09999999998</v>
      </c>
      <c r="D86" s="22">
        <f>SUM(D87:D90)</f>
        <v>44033.54</v>
      </c>
      <c r="E86" s="12">
        <f t="shared" si="1"/>
        <v>13.24</v>
      </c>
    </row>
    <row r="87" spans="1:5" ht="15.6" x14ac:dyDescent="0.3">
      <c r="A87" s="23" t="s">
        <v>98</v>
      </c>
      <c r="B87" s="13" t="s">
        <v>56</v>
      </c>
      <c r="C87" s="24">
        <v>10734</v>
      </c>
      <c r="D87" s="25">
        <v>2245.4899999999998</v>
      </c>
      <c r="E87" s="14">
        <f t="shared" si="1"/>
        <v>20.92</v>
      </c>
    </row>
    <row r="88" spans="1:5" ht="15.6" x14ac:dyDescent="0.3">
      <c r="A88" s="23" t="s">
        <v>99</v>
      </c>
      <c r="B88" s="13" t="s">
        <v>57</v>
      </c>
      <c r="C88" s="24">
        <v>95477.8</v>
      </c>
      <c r="D88" s="25">
        <v>12683.86</v>
      </c>
      <c r="E88" s="14">
        <f t="shared" si="1"/>
        <v>13.28</v>
      </c>
    </row>
    <row r="89" spans="1:5" ht="15.6" x14ac:dyDescent="0.3">
      <c r="A89" s="23" t="s">
        <v>100</v>
      </c>
      <c r="B89" s="13" t="s">
        <v>58</v>
      </c>
      <c r="C89" s="24">
        <v>211921.8</v>
      </c>
      <c r="D89" s="25">
        <v>27006.27</v>
      </c>
      <c r="E89" s="14">
        <f t="shared" si="1"/>
        <v>12.74</v>
      </c>
    </row>
    <row r="90" spans="1:5" ht="27.6" x14ac:dyDescent="0.3">
      <c r="A90" s="23" t="s">
        <v>101</v>
      </c>
      <c r="B90" s="13" t="s">
        <v>59</v>
      </c>
      <c r="C90" s="24">
        <v>14534.5</v>
      </c>
      <c r="D90" s="25">
        <v>2097.92</v>
      </c>
      <c r="E90" s="14">
        <f t="shared" si="1"/>
        <v>14.43</v>
      </c>
    </row>
    <row r="91" spans="1:5" ht="27.6" x14ac:dyDescent="0.3">
      <c r="A91" s="19" t="s">
        <v>102</v>
      </c>
      <c r="B91" s="11" t="s">
        <v>60</v>
      </c>
      <c r="C91" s="22">
        <f>SUM(C92:C95)</f>
        <v>327209.29000000004</v>
      </c>
      <c r="D91" s="22">
        <f>SUM(D92:D95)</f>
        <v>130047.09</v>
      </c>
      <c r="E91" s="12">
        <f t="shared" si="1"/>
        <v>39.74</v>
      </c>
    </row>
    <row r="92" spans="1:5" ht="15.6" x14ac:dyDescent="0.3">
      <c r="A92" s="23" t="s">
        <v>103</v>
      </c>
      <c r="B92" s="13" t="s">
        <v>61</v>
      </c>
      <c r="C92" s="24">
        <v>23359.4</v>
      </c>
      <c r="D92" s="25">
        <v>1066.54</v>
      </c>
      <c r="E92" s="14">
        <f t="shared" si="1"/>
        <v>4.57</v>
      </c>
    </row>
    <row r="93" spans="1:5" ht="15.6" x14ac:dyDescent="0.3">
      <c r="A93" s="23" t="s">
        <v>104</v>
      </c>
      <c r="B93" s="13" t="s">
        <v>62</v>
      </c>
      <c r="C93" s="24">
        <v>13708.96</v>
      </c>
      <c r="D93" s="25">
        <v>78.739999999999995</v>
      </c>
      <c r="E93" s="14">
        <f t="shared" si="1"/>
        <v>0.56999999999999995</v>
      </c>
    </row>
    <row r="94" spans="1:5" ht="15.6" x14ac:dyDescent="0.3">
      <c r="A94" s="23" t="s">
        <v>105</v>
      </c>
      <c r="B94" s="13" t="s">
        <v>63</v>
      </c>
      <c r="C94" s="24">
        <v>234433.73</v>
      </c>
      <c r="D94" s="25">
        <v>117382.5</v>
      </c>
      <c r="E94" s="14">
        <f t="shared" si="1"/>
        <v>50.07</v>
      </c>
    </row>
    <row r="95" spans="1:5" ht="27.6" x14ac:dyDescent="0.3">
      <c r="A95" s="23" t="s">
        <v>106</v>
      </c>
      <c r="B95" s="13" t="s">
        <v>64</v>
      </c>
      <c r="C95" s="24">
        <v>55707.199999999997</v>
      </c>
      <c r="D95" s="25">
        <v>11519.31</v>
      </c>
      <c r="E95" s="14">
        <f t="shared" si="1"/>
        <v>20.68</v>
      </c>
    </row>
    <row r="96" spans="1:5" x14ac:dyDescent="0.3">
      <c r="A96" s="19" t="s">
        <v>107</v>
      </c>
      <c r="B96" s="11" t="s">
        <v>65</v>
      </c>
      <c r="C96" s="22">
        <f>C97+C98+C99</f>
        <v>9540</v>
      </c>
      <c r="D96" s="22">
        <f>D97+D98+D99</f>
        <v>1338.21</v>
      </c>
      <c r="E96" s="12">
        <f t="shared" si="1"/>
        <v>14.03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9540</v>
      </c>
      <c r="D98" s="25">
        <v>1338.21</v>
      </c>
      <c r="E98" s="14">
        <f t="shared" si="1"/>
        <v>14.03</v>
      </c>
    </row>
    <row r="99" spans="1:5" ht="27.6" x14ac:dyDescent="0.3">
      <c r="A99" s="23" t="s">
        <v>156</v>
      </c>
      <c r="B99" s="13" t="s">
        <v>157</v>
      </c>
      <c r="C99" s="24">
        <v>0</v>
      </c>
      <c r="D99" s="25">
        <v>0</v>
      </c>
      <c r="E99" s="14">
        <v>0</v>
      </c>
    </row>
    <row r="100" spans="1:5" x14ac:dyDescent="0.3">
      <c r="A100" s="19" t="s">
        <v>109</v>
      </c>
      <c r="B100" s="11" t="s">
        <v>67</v>
      </c>
      <c r="C100" s="22">
        <f>SUM(C101:C105)</f>
        <v>1662091.31</v>
      </c>
      <c r="D100" s="22">
        <f>SUM(D101:D105)</f>
        <v>349519.95000000007</v>
      </c>
      <c r="E100" s="12">
        <f t="shared" si="1"/>
        <v>21.03</v>
      </c>
    </row>
    <row r="101" spans="1:5" ht="15.6" x14ac:dyDescent="0.3">
      <c r="A101" s="23" t="s">
        <v>110</v>
      </c>
      <c r="B101" s="13" t="s">
        <v>68</v>
      </c>
      <c r="C101" s="24">
        <v>673867.79</v>
      </c>
      <c r="D101" s="25">
        <v>150470.56</v>
      </c>
      <c r="E101" s="14">
        <f t="shared" si="1"/>
        <v>22.33</v>
      </c>
    </row>
    <row r="102" spans="1:5" ht="15.6" x14ac:dyDescent="0.3">
      <c r="A102" s="23" t="s">
        <v>111</v>
      </c>
      <c r="B102" s="13" t="s">
        <v>69</v>
      </c>
      <c r="C102" s="24">
        <v>669941.1</v>
      </c>
      <c r="D102" s="25">
        <v>137822.85</v>
      </c>
      <c r="E102" s="14">
        <f t="shared" si="1"/>
        <v>20.57</v>
      </c>
    </row>
    <row r="103" spans="1:5" ht="15.6" x14ac:dyDescent="0.3">
      <c r="A103" s="23" t="s">
        <v>124</v>
      </c>
      <c r="B103" s="29" t="s">
        <v>125</v>
      </c>
      <c r="C103" s="24">
        <v>188001.5</v>
      </c>
      <c r="D103" s="25">
        <v>40631.760000000002</v>
      </c>
      <c r="E103" s="14">
        <f t="shared" si="1"/>
        <v>21.61</v>
      </c>
    </row>
    <row r="104" spans="1:5" ht="15.6" x14ac:dyDescent="0.3">
      <c r="A104" s="23" t="s">
        <v>112</v>
      </c>
      <c r="B104" s="13" t="s">
        <v>70</v>
      </c>
      <c r="C104" s="24">
        <v>20803.400000000001</v>
      </c>
      <c r="D104" s="25">
        <v>4153.1499999999996</v>
      </c>
      <c r="E104" s="14">
        <f t="shared" si="1"/>
        <v>19.96</v>
      </c>
    </row>
    <row r="105" spans="1:5" ht="15.6" x14ac:dyDescent="0.3">
      <c r="A105" s="23" t="s">
        <v>113</v>
      </c>
      <c r="B105" s="13" t="s">
        <v>71</v>
      </c>
      <c r="C105" s="24">
        <v>109477.52</v>
      </c>
      <c r="D105" s="25">
        <v>16441.63</v>
      </c>
      <c r="E105" s="14">
        <f t="shared" si="1"/>
        <v>15.02</v>
      </c>
    </row>
    <row r="106" spans="1:5" ht="27.6" x14ac:dyDescent="0.3">
      <c r="A106" s="19" t="s">
        <v>114</v>
      </c>
      <c r="B106" s="11" t="s">
        <v>72</v>
      </c>
      <c r="C106" s="22">
        <f>SUM(C107:C108)</f>
        <v>261024.31</v>
      </c>
      <c r="D106" s="22">
        <f>SUM(D107:D108)</f>
        <v>59643.270000000004</v>
      </c>
      <c r="E106" s="12">
        <f t="shared" si="1"/>
        <v>22.85</v>
      </c>
    </row>
    <row r="107" spans="1:5" ht="15.6" x14ac:dyDescent="0.3">
      <c r="A107" s="23" t="s">
        <v>115</v>
      </c>
      <c r="B107" s="13" t="s">
        <v>73</v>
      </c>
      <c r="C107" s="24">
        <v>182565.21</v>
      </c>
      <c r="D107" s="25">
        <v>41467.050000000003</v>
      </c>
      <c r="E107" s="14">
        <f t="shared" si="1"/>
        <v>22.71</v>
      </c>
    </row>
    <row r="108" spans="1:5" ht="27.6" x14ac:dyDescent="0.3">
      <c r="A108" s="23" t="s">
        <v>116</v>
      </c>
      <c r="B108" s="13" t="s">
        <v>74</v>
      </c>
      <c r="C108" s="24">
        <v>78459.100000000006</v>
      </c>
      <c r="D108" s="25">
        <v>18176.22</v>
      </c>
      <c r="E108" s="14">
        <f t="shared" si="1"/>
        <v>23.17</v>
      </c>
    </row>
    <row r="109" spans="1:5" x14ac:dyDescent="0.3">
      <c r="A109" s="16">
        <v>1000</v>
      </c>
      <c r="B109" s="11" t="s">
        <v>75</v>
      </c>
      <c r="C109" s="22">
        <f>SUM(C110:C114)</f>
        <v>86745.93</v>
      </c>
      <c r="D109" s="22">
        <f>SUM(D110:D114)</f>
        <v>15770.45</v>
      </c>
      <c r="E109" s="12">
        <f t="shared" si="1"/>
        <v>18.18</v>
      </c>
    </row>
    <row r="110" spans="1:5" ht="15.6" x14ac:dyDescent="0.3">
      <c r="A110" s="6">
        <v>1001</v>
      </c>
      <c r="B110" s="13" t="s">
        <v>76</v>
      </c>
      <c r="C110" s="24">
        <v>6055</v>
      </c>
      <c r="D110" s="25">
        <v>1274.52</v>
      </c>
      <c r="E110" s="14">
        <f t="shared" si="1"/>
        <v>21.05</v>
      </c>
    </row>
    <row r="111" spans="1:5" ht="15.6" x14ac:dyDescent="0.3">
      <c r="A111" s="6">
        <v>1002</v>
      </c>
      <c r="B111" s="13" t="s">
        <v>77</v>
      </c>
      <c r="C111" s="24">
        <v>0</v>
      </c>
      <c r="D111" s="25">
        <v>0</v>
      </c>
      <c r="E111" s="14">
        <v>0</v>
      </c>
    </row>
    <row r="112" spans="1:5" ht="15.6" x14ac:dyDescent="0.3">
      <c r="A112" s="6">
        <v>1003</v>
      </c>
      <c r="B112" s="13" t="s">
        <v>78</v>
      </c>
      <c r="C112" s="24">
        <v>73409.929999999993</v>
      </c>
      <c r="D112" s="25">
        <v>13415.92</v>
      </c>
      <c r="E112" s="14">
        <f t="shared" si="1"/>
        <v>18.28</v>
      </c>
    </row>
    <row r="113" spans="1:5" ht="15.6" x14ac:dyDescent="0.3">
      <c r="A113" s="6">
        <v>1004</v>
      </c>
      <c r="B113" s="13" t="s">
        <v>79</v>
      </c>
      <c r="C113" s="24">
        <v>5332.7</v>
      </c>
      <c r="D113" s="25">
        <v>832.97</v>
      </c>
      <c r="E113" s="14">
        <f t="shared" si="1"/>
        <v>15.62</v>
      </c>
    </row>
    <row r="114" spans="1:5" ht="15.6" x14ac:dyDescent="0.3">
      <c r="A114" s="6">
        <v>1006</v>
      </c>
      <c r="B114" s="13" t="s">
        <v>80</v>
      </c>
      <c r="C114" s="24">
        <v>1948.3</v>
      </c>
      <c r="D114" s="25">
        <v>247.04</v>
      </c>
      <c r="E114" s="14">
        <f t="shared" si="1"/>
        <v>12.68</v>
      </c>
    </row>
    <row r="115" spans="1:5" x14ac:dyDescent="0.3">
      <c r="A115" s="6">
        <v>1100</v>
      </c>
      <c r="B115" s="11" t="s">
        <v>81</v>
      </c>
      <c r="C115" s="22">
        <f>SUM(C116:C118)</f>
        <v>393397.06</v>
      </c>
      <c r="D115" s="22">
        <f>SUM(D116:D118)</f>
        <v>67685.710000000006</v>
      </c>
      <c r="E115" s="12">
        <f t="shared" si="1"/>
        <v>17.21</v>
      </c>
    </row>
    <row r="116" spans="1:5" ht="15.6" x14ac:dyDescent="0.3">
      <c r="A116" s="6">
        <v>1101</v>
      </c>
      <c r="B116" s="13" t="s">
        <v>82</v>
      </c>
      <c r="C116" s="24">
        <v>319533.06</v>
      </c>
      <c r="D116" s="25">
        <v>51653.51</v>
      </c>
      <c r="E116" s="14">
        <f t="shared" si="1"/>
        <v>16.170000000000002</v>
      </c>
    </row>
    <row r="117" spans="1:5" ht="15.6" x14ac:dyDescent="0.3">
      <c r="A117" s="6">
        <v>1102</v>
      </c>
      <c r="B117" s="13" t="s">
        <v>83</v>
      </c>
      <c r="C117" s="24">
        <v>65394.6</v>
      </c>
      <c r="D117" s="25">
        <v>13872.57</v>
      </c>
      <c r="E117" s="14">
        <f t="shared" si="1"/>
        <v>21.21</v>
      </c>
    </row>
    <row r="118" spans="1:5" ht="27.6" x14ac:dyDescent="0.3">
      <c r="A118" s="6">
        <v>1105</v>
      </c>
      <c r="B118" s="13" t="s">
        <v>84</v>
      </c>
      <c r="C118" s="24">
        <v>8469.4</v>
      </c>
      <c r="D118" s="25">
        <v>2159.63</v>
      </c>
      <c r="E118" s="14">
        <f t="shared" si="1"/>
        <v>25.5</v>
      </c>
    </row>
    <row r="119" spans="1:5" ht="27.6" x14ac:dyDescent="0.3">
      <c r="A119" s="6">
        <v>1300</v>
      </c>
      <c r="B119" s="11" t="s">
        <v>85</v>
      </c>
      <c r="C119" s="22">
        <f>SUM(C120)</f>
        <v>2716.2</v>
      </c>
      <c r="D119" s="22">
        <f>SUM(D120)</f>
        <v>4.08</v>
      </c>
      <c r="E119" s="12">
        <f t="shared" si="1"/>
        <v>0.15</v>
      </c>
    </row>
    <row r="120" spans="1:5" ht="27.6" x14ac:dyDescent="0.3">
      <c r="A120" s="6">
        <v>1301</v>
      </c>
      <c r="B120" s="13" t="s">
        <v>86</v>
      </c>
      <c r="C120" s="26">
        <v>2716.2</v>
      </c>
      <c r="D120" s="26">
        <v>4.08</v>
      </c>
      <c r="E120" s="14">
        <f t="shared" si="1"/>
        <v>0.15</v>
      </c>
    </row>
    <row r="121" spans="1:5" x14ac:dyDescent="0.3">
      <c r="A121" s="6"/>
      <c r="B121" s="11" t="s">
        <v>87</v>
      </c>
      <c r="C121" s="30">
        <f>C73+C82+C86+C91+C96+C100+C106+C109+C115+C119</f>
        <v>3315882.6300000004</v>
      </c>
      <c r="D121" s="30">
        <f>D73+D82+D86+D91+D96+D100+D106+D109+D115+D119</f>
        <v>712240.34</v>
      </c>
      <c r="E121" s="12">
        <f t="shared" si="1"/>
        <v>21.48</v>
      </c>
    </row>
    <row r="122" spans="1:5" x14ac:dyDescent="0.3">
      <c r="A122" s="6"/>
      <c r="B122" s="11" t="s">
        <v>88</v>
      </c>
      <c r="C122" s="12">
        <f>C71-C121</f>
        <v>-52396.200000000186</v>
      </c>
      <c r="D122" s="12">
        <f>D71-D121</f>
        <v>103184.01000000001</v>
      </c>
      <c r="E122" s="12" t="s">
        <v>126</v>
      </c>
    </row>
    <row r="123" spans="1:5" x14ac:dyDescent="0.3">
      <c r="A123" s="31"/>
      <c r="B123" s="31"/>
      <c r="C123" s="31"/>
      <c r="D123" s="31"/>
      <c r="E123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2023-04-04T04:05:06Z</cp:lastPrinted>
  <dcterms:created xsi:type="dcterms:W3CDTF">2016-12-06T08:29:05Z</dcterms:created>
  <dcterms:modified xsi:type="dcterms:W3CDTF">2023-04-07T08:56:02Z</dcterms:modified>
</cp:coreProperties>
</file>