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4.2023" sheetId="1" r:id="rId1"/>
  </sheets>
  <definedNames>
    <definedName name="_xlnm.Print_Titles" localSheetId="0">'исполнение на 01.04.2023'!$6:$7</definedName>
  </definedNames>
  <calcPr fullCalcOnLoad="1"/>
</workbook>
</file>

<file path=xl/sharedStrings.xml><?xml version="1.0" encoding="utf-8"?>
<sst xmlns="http://schemas.openxmlformats.org/spreadsheetml/2006/main" count="132" uniqueCount="96">
  <si>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</si>
  <si>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</si>
  <si>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</si>
  <si>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</si>
  <si>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</si>
  <si>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</si>
  <si>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</si>
  <si>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</si>
  <si>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</si>
  <si>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</si>
  <si>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</si>
  <si>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</si>
  <si>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</si>
  <si>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</si>
  <si>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</si>
  <si>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</si>
  <si>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</si>
  <si>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</si>
  <si>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</si>
  <si>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</si>
  <si>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</si>
  <si>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</si>
  <si>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</si>
  <si>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</si>
  <si>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</si>
  <si>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</si>
  <si>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</si>
  <si>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</si>
  <si>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</si>
  <si>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</si>
  <si>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</si>
  <si>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</si>
  <si>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</si>
  <si>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</si>
  <si>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</si>
  <si>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</si>
  <si>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</si>
  <si>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</si>
  <si>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</si>
  <si>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</si>
  <si>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</si>
  <si>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</si>
  <si>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</si>
  <si>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</si>
  <si>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</si>
  <si>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</si>
  <si>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</si>
  <si>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</si>
  <si>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</si>
  <si>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</si>
  <si>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</si>
  <si>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</si>
  <si>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</si>
  <si>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</si>
  <si>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</si>
  <si>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</si>
  <si>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</si>
  <si>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</si>
  <si>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</si>
  <si>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</si>
  <si>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</si>
  <si>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</si>
  <si>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</si>
  <si>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</si>
  <si>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</si>
  <si>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</si>
  <si>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</si>
  <si>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</si>
  <si>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</si>
  <si>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</si>
  <si>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</si>
  <si>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</si>
  <si>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</si>
  <si>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</si>
  <si>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</si>
  <si>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</si>
  <si>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</si>
  <si>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</si>
  <si>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</si>
  <si>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</si>
  <si>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</si>
  <si>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</si>
  <si>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</si>
  <si>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</si>
  <si>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</si>
  <si>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</si>
  <si>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</si>
  <si>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</si>
  <si>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</si>
  <si>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</si>
  <si>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</si>
  <si>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</si>
  <si>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</si>
  <si>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апреля 2023 года</t>
  </si>
  <si>
    <t>План с учетом изменений на 01.04.2023 года</t>
  </si>
  <si>
    <t>Исполнено на 01.04.2023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</si>
</sst>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100">
      <selection activeCell="T97" sqref="T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3263486435.86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815424354.23</v>
      </c>
      <c r="U8" s="45">
        <f>ROUND(T8/F8*100,2)</f>
        <v>24.99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165042791.42999998</v>
      </c>
      <c r="U9" s="45">
        <f>ROUND(T9/F9*100,2)</f>
        <v>20.71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112347199.52</v>
      </c>
      <c r="U10" s="41">
        <f>ROUND(T10/F10*100,2)</f>
        <v>19.79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37756956.94</v>
      </c>
      <c r="U11" s="41">
        <f aca="true" t="shared" si="2" ref="U11:U30">ROUND(T11/F11*100,2)</f>
        <v>27.15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74590242.58</v>
      </c>
      <c r="U12" s="41">
        <f t="shared" si="2"/>
        <v>17.41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14857193.08</v>
      </c>
      <c r="U13" s="41">
        <f t="shared" si="2"/>
        <v>26.89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11609638.01</v>
      </c>
      <c r="U14" s="41">
        <f t="shared" si="2"/>
        <v>13.01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3682254.4699999997</v>
      </c>
      <c r="U15" s="41">
        <f t="shared" si="2"/>
        <v>13.3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634363.07</v>
      </c>
      <c r="U16" s="41">
        <f t="shared" si="2"/>
        <v>5.25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3047891.4</v>
      </c>
      <c r="U17" s="41">
        <f t="shared" si="2"/>
        <v>19.53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2185938</v>
      </c>
      <c r="U18" s="41">
        <f t="shared" si="2"/>
        <v>21.43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11039542.73</v>
      </c>
      <c r="U20" s="41">
        <f t="shared" si="2"/>
        <v>41.72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1697929.59</v>
      </c>
      <c r="U21" s="41">
        <f t="shared" si="2"/>
        <v>25.47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786776.34</v>
      </c>
      <c r="U22" s="41">
        <f t="shared" si="2"/>
        <v>94.12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2887053.66</v>
      </c>
      <c r="U23" s="41">
        <f t="shared" si="2"/>
        <v>28.77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3950924.27</v>
      </c>
      <c r="U24" s="41">
        <f t="shared" si="2"/>
        <v>130.25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-1658.24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2466496035.86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650381562.8000001</v>
      </c>
      <c r="U26" s="45">
        <f t="shared" si="2"/>
        <v>26.37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2439772165.86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658806827.84</v>
      </c>
      <c r="U27" s="41">
        <f t="shared" si="2"/>
        <v>27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26723870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f t="shared" si="2"/>
        <v>0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-8428347.78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3315882631.1299996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712240337.03</v>
      </c>
      <c r="U34" s="47">
        <f aca="true" t="shared" si="5" ref="U34:U43">ROUND(T34/F34*100,2)</f>
        <v>21.48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219985226.47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40020781.53</v>
      </c>
      <c r="U35" s="47">
        <f t="shared" si="5"/>
        <v>18.19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3216900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827629.18</v>
      </c>
      <c r="U36" s="30">
        <f t="shared" si="5"/>
        <v>25.73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2761800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689724.29</v>
      </c>
      <c r="U37" s="30">
        <f t="shared" si="5"/>
        <v>24.97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90819779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19611940.66</v>
      </c>
      <c r="U38" s="30">
        <f t="shared" si="5"/>
        <v>21.59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21615000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4326938.9</v>
      </c>
      <c r="U40" s="30">
        <f t="shared" si="5"/>
        <v>20.02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88993447.47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14564548.5</v>
      </c>
      <c r="U44" s="30">
        <f aca="true" t="shared" si="7" ref="U44:U81">ROUND(T44/F44*100,2)</f>
        <v>16.37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20505200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4177258.47</v>
      </c>
      <c r="U45" s="47">
        <f t="shared" si="7"/>
        <v>20.37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124710</v>
      </c>
      <c r="U46" s="30">
        <f t="shared" si="7"/>
        <v>18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19764200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4052548.47</v>
      </c>
      <c r="U47" s="30">
        <f t="shared" si="7"/>
        <v>20.5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332668100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44033538.73</v>
      </c>
      <c r="U49" s="47">
        <f t="shared" si="7"/>
        <v>13.24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10734000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2245484.07</v>
      </c>
      <c r="U50" s="30">
        <f t="shared" si="7"/>
        <v>20.92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95477800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12683864.02</v>
      </c>
      <c r="U51" s="30">
        <f t="shared" si="7"/>
        <v>13.28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211921800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27006272.66</v>
      </c>
      <c r="U52" s="30">
        <f t="shared" si="7"/>
        <v>12.74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14534500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2097917.98</v>
      </c>
      <c r="U53" s="30">
        <f t="shared" si="7"/>
        <v>14.43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327209291.13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130047094.35000001</v>
      </c>
      <c r="U54" s="47">
        <f t="shared" si="7"/>
        <v>39.74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23359400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1066543.12</v>
      </c>
      <c r="U55" s="30">
        <f t="shared" si="7"/>
        <v>4.57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13708960.92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78737.49</v>
      </c>
      <c r="U56" s="30">
        <f t="shared" si="7"/>
        <v>0.57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234433730.21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117382499.98</v>
      </c>
      <c r="U57" s="30">
        <f t="shared" si="7"/>
        <v>50.07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55707200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11519313.76</v>
      </c>
      <c r="U58" s="30">
        <f t="shared" si="7"/>
        <v>20.68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9540000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1338208.39</v>
      </c>
      <c r="U59" s="47">
        <f t="shared" si="7"/>
        <v>14.03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9540000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1338208.39</v>
      </c>
      <c r="U60" s="30">
        <f t="shared" si="7"/>
        <v>14.03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1662091310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349519949.87</v>
      </c>
      <c r="U61" s="47">
        <f t="shared" si="7"/>
        <v>21.03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673867786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150470560</v>
      </c>
      <c r="U62" s="30">
        <f t="shared" si="7"/>
        <v>22.33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669941104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137822848</v>
      </c>
      <c r="U63" s="30">
        <f t="shared" si="7"/>
        <v>20.57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188001500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40631764.54</v>
      </c>
      <c r="U64" s="30">
        <f t="shared" si="7"/>
        <v>21.61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20803400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4153147.75</v>
      </c>
      <c r="U65" s="30">
        <f t="shared" si="7"/>
        <v>19.96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109477520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16441629.58</v>
      </c>
      <c r="U66" s="30">
        <f t="shared" si="7"/>
        <v>15.02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261024309.6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59643271.870000005</v>
      </c>
      <c r="U67" s="47">
        <f t="shared" si="7"/>
        <v>22.85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182565209.6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41467047.74</v>
      </c>
      <c r="U68" s="30">
        <f t="shared" si="7"/>
        <v>22.71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78459100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18176224.13</v>
      </c>
      <c r="U69" s="30">
        <f t="shared" si="7"/>
        <v>23.17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86745933.93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15770448.86</v>
      </c>
      <c r="U70" s="47">
        <f t="shared" si="7"/>
        <v>18.18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1274520.78</v>
      </c>
      <c r="U71" s="30">
        <f t="shared" si="7"/>
        <v>21.05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73409933.93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13415918.01</v>
      </c>
      <c r="U73" s="30">
        <f t="shared" si="7"/>
        <v>18.28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5332700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832970.8</v>
      </c>
      <c r="U74" s="30">
        <f t="shared" si="7"/>
        <v>15.62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1948300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247039.27</v>
      </c>
      <c r="U75" s="30">
        <f t="shared" si="7"/>
        <v>12.68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393397060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67685704.74000001</v>
      </c>
      <c r="U76" s="47">
        <f t="shared" si="7"/>
        <v>17.21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319533060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51653511.77</v>
      </c>
      <c r="U77" s="30">
        <f t="shared" si="7"/>
        <v>16.17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65394600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13872570.03</v>
      </c>
      <c r="U78" s="30">
        <f t="shared" si="7"/>
        <v>21.21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8469400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2159622.94</v>
      </c>
      <c r="U79" s="30">
        <f t="shared" si="7"/>
        <v>25.5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2716200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4080.22</v>
      </c>
      <c r="U80" s="47">
        <f t="shared" si="7"/>
        <v>0.15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2716200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4080.22</v>
      </c>
      <c r="U81" s="30">
        <f t="shared" si="7"/>
        <v>0.15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-52396195.269999504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103184017.20000005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52396195.26999998</v>
      </c>
      <c r="G83" s="33">
        <f aca="true" t="shared" si="13" ref="G83:T83">SUM(G84,G87,G92,G90)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-103184017.2000001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28611000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28611000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5">
        <f>F88-F89</f>
        <v>23276130</v>
      </c>
      <c r="G87" s="35">
        <f aca="true" t="shared" si="14" ref="G87:T87">G88-G89</f>
        <v>0</v>
      </c>
      <c r="H87" s="35">
        <f t="shared" si="14"/>
        <v>0</v>
      </c>
      <c r="I87" s="35">
        <f t="shared" si="14"/>
        <v>0</v>
      </c>
      <c r="J87" s="35">
        <f t="shared" si="14"/>
        <v>0</v>
      </c>
      <c r="K87" s="35">
        <f t="shared" si="14"/>
        <v>0</v>
      </c>
      <c r="L87" s="35">
        <f t="shared" si="14"/>
        <v>0</v>
      </c>
      <c r="M87" s="35">
        <f t="shared" si="14"/>
        <v>0</v>
      </c>
      <c r="N87" s="35">
        <f t="shared" si="14"/>
        <v>0</v>
      </c>
      <c r="O87" s="35">
        <f t="shared" si="14"/>
        <v>0</v>
      </c>
      <c r="P87" s="35">
        <f t="shared" si="14"/>
        <v>0</v>
      </c>
      <c r="Q87" s="35">
        <f t="shared" si="14"/>
        <v>0</v>
      </c>
      <c r="R87" s="35">
        <f t="shared" si="14"/>
        <v>0</v>
      </c>
      <c r="S87" s="35">
        <f t="shared" si="14"/>
        <v>0</v>
      </c>
      <c r="T87" s="35">
        <f t="shared" si="14"/>
        <v>-22912000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5">
        <v>50000000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5">
        <v>26723870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22912000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5">
        <f>F91</f>
        <v>0</v>
      </c>
      <c r="G90" s="35">
        <f aca="true" t="shared" si="15" ref="G90:S90">G91</f>
        <v>0</v>
      </c>
      <c r="H90" s="35">
        <f t="shared" si="15"/>
        <v>0</v>
      </c>
      <c r="I90" s="35">
        <f t="shared" si="15"/>
        <v>0</v>
      </c>
      <c r="J90" s="35">
        <f t="shared" si="15"/>
        <v>0</v>
      </c>
      <c r="K90" s="35">
        <f t="shared" si="15"/>
        <v>0</v>
      </c>
      <c r="L90" s="35">
        <f t="shared" si="15"/>
        <v>0</v>
      </c>
      <c r="M90" s="35">
        <f t="shared" si="15"/>
        <v>0</v>
      </c>
      <c r="N90" s="35">
        <f t="shared" si="15"/>
        <v>0</v>
      </c>
      <c r="O90" s="35">
        <f t="shared" si="15"/>
        <v>0</v>
      </c>
      <c r="P90" s="35">
        <f t="shared" si="15"/>
        <v>0</v>
      </c>
      <c r="Q90" s="35">
        <f t="shared" si="15"/>
        <v>0</v>
      </c>
      <c r="R90" s="35">
        <f t="shared" si="15"/>
        <v>0</v>
      </c>
      <c r="S90" s="35">
        <f t="shared" si="15"/>
        <v>0</v>
      </c>
      <c r="T90" s="35">
        <f>SUM(T91)</f>
        <v>193358002.95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193358002.95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509065.2699999809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-273630020.1500001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-3342097435.86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-1311763458.16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5">
        <v>-3342097435.86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-1311763458.16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3342606501.13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1038133438.01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5">
        <v>3342606501.13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1038133438.01</v>
      </c>
      <c r="U96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2023-04-13T04:25:12Z</dcterms:modified>
  <cp:category/>
  <cp:version/>
  <cp:contentType/>
  <cp:contentStatus/>
</cp:coreProperties>
</file>