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7.2022" sheetId="1" r:id="rId1"/>
  </sheets>
  <definedNames>
    <definedName name="_xlnm.Print_Titles" localSheetId="0">'исполнение на 01.07.2022'!$6:$7</definedName>
  </definedNames>
  <calcPr fullCalcOnLoad="1"/>
</workbook>
</file>

<file path=xl/sharedStrings.xml><?xml version="1.0" encoding="utf-8"?>
<sst xmlns="http://schemas.openxmlformats.org/spreadsheetml/2006/main" count="137" uniqueCount="96">
  <si>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</si>
  <si>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</si>
  <si>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</si>
  <si>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</si>
  <si>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</si>
  <si>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</si>
  <si>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</si>
  <si>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</si>
  <si>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</si>
  <si>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</si>
  <si>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</si>
  <si>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</si>
  <si>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</si>
  <si>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</si>
  <si>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</si>
  <si>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</si>
  <si>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</si>
  <si>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</si>
  <si>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</si>
  <si>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</si>
  <si>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</si>
  <si>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</si>
  <si>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</si>
  <si>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</si>
  <si>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</si>
  <si>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</si>
  <si>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</si>
  <si>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</si>
  <si>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</si>
  <si>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</si>
  <si>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</si>
  <si>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</si>
  <si>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</si>
  <si>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</si>
  <si>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</si>
  <si>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</si>
  <si>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</si>
  <si>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</si>
  <si>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</si>
  <si>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</si>
  <si>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</si>
  <si>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</si>
  <si>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</si>
  <si>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</si>
  <si>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</si>
  <si>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</si>
  <si>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</si>
  <si>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</si>
  <si>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</si>
  <si>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</si>
  <si>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</si>
  <si>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</si>
  <si>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</si>
  <si>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</si>
  <si>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</si>
  <si>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</si>
  <si>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</si>
  <si>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</si>
  <si>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</si>
  <si>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</si>
  <si>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</si>
  <si>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</si>
  <si>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</si>
  <si>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</si>
  <si>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</si>
  <si>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</si>
  <si>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</si>
  <si>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</si>
  <si>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</si>
  <si>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</si>
  <si>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</si>
  <si>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</si>
  <si>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</si>
  <si>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</si>
  <si>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</si>
  <si>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</si>
  <si>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</si>
  <si>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</si>
  <si>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</si>
  <si>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</si>
  <si>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</si>
  <si>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</si>
  <si>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</si>
  <si>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</si>
  <si>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</si>
  <si>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</si>
  <si>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</si>
  <si>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</si>
  <si>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</si>
  <si>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</si>
  <si>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</si>
  <si>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</si>
  <si>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</si>
  <si>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июля 2022 года</t>
  </si>
  <si>
    <t>План с учетом изменений на 01.07.2022 года</t>
  </si>
  <si>
    <t>Исполнено на 01.07.2022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</si>
</sst>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46">
      <selection activeCell="U44" sqref="U4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1">
        <f>F9+F26</f>
        <v>3016266030.32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>
        <f>T9+T26</f>
        <v>1250334147.54</v>
      </c>
      <c r="U8" s="44">
        <f>ROUND(T8/F8*100,2)</f>
        <v>41.45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1">
        <f>SUM(F10+F13+F14+F15+F18+F20+F21+F22+F23+F24+F25+F19)</f>
        <v>754307200</v>
      </c>
      <c r="G9" s="41">
        <f aca="true" t="shared" si="0" ref="G9:S9">SUM(G10+G13+G14+G15+G18+G20+G21+G22+G23+G24+G25)</f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  <c r="S9" s="41">
        <f t="shared" si="0"/>
        <v>0</v>
      </c>
      <c r="T9" s="41">
        <f>SUM(T10+T13+T14+T15+T18+T19+T20+T21+T22+T23+T24+T25)</f>
        <v>347968471.0799999</v>
      </c>
      <c r="U9" s="44">
        <f>ROUND(T9/F9*100,2)</f>
        <v>46.13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2">
        <f>F11+F12</f>
        <v>525662300</v>
      </c>
      <c r="G10" s="42">
        <f aca="true" t="shared" si="1" ref="G10:T10">G11+G12</f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240044586.07999998</v>
      </c>
      <c r="U10" s="40">
        <f>ROUND(T10/F10*100,2)</f>
        <v>45.67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2">
        <v>135188500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>
        <v>69985650.67</v>
      </c>
      <c r="U11" s="40">
        <f aca="true" t="shared" si="2" ref="U11:U31">ROUND(T11/F11*100,2)</f>
        <v>51.77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2">
        <v>390473800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>
        <v>170058935.41</v>
      </c>
      <c r="U12" s="40">
        <f t="shared" si="2"/>
        <v>43.55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2">
        <v>52627900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>
        <v>28501601.19</v>
      </c>
      <c r="U13" s="40">
        <f t="shared" si="2"/>
        <v>54.16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2">
        <v>74993500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>
        <v>37859720.15</v>
      </c>
      <c r="U14" s="40">
        <f t="shared" si="2"/>
        <v>50.48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2">
        <f>F16+F17</f>
        <v>35318800</v>
      </c>
      <c r="G15" s="42">
        <f aca="true" t="shared" si="3" ref="G15:T15">G16+G17</f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  <c r="T15" s="42">
        <f t="shared" si="3"/>
        <v>9838900.75</v>
      </c>
      <c r="U15" s="40">
        <f t="shared" si="2"/>
        <v>27.86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2">
        <v>12074000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>
        <v>1736151.51</v>
      </c>
      <c r="U16" s="40">
        <f t="shared" si="2"/>
        <v>14.38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2">
        <v>23244800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>
        <v>8102749.24</v>
      </c>
      <c r="U17" s="40">
        <f t="shared" si="2"/>
        <v>34.86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2">
        <v>8652000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>
        <v>4871215.09</v>
      </c>
      <c r="U18" s="40">
        <f t="shared" si="2"/>
        <v>56.3</v>
      </c>
      <c r="V18" s="9"/>
      <c r="W18" s="9"/>
      <c r="X18" s="9"/>
    </row>
    <row r="19" spans="1:24" ht="0" customHeight="1" hidden="1">
      <c r="A19" s="15" t="s">
        <v>72</v>
      </c>
      <c r="B19" s="36"/>
      <c r="C19" s="36"/>
      <c r="D19" s="36"/>
      <c r="E19" s="36"/>
      <c r="F19" s="42"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>
        <v>0</v>
      </c>
      <c r="U19" s="40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2">
        <v>27533800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>
        <v>11069242.8</v>
      </c>
      <c r="U20" s="40">
        <f t="shared" si="2"/>
        <v>40.2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2">
        <v>10467100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>
        <v>3543915.42</v>
      </c>
      <c r="U21" s="40">
        <f t="shared" si="2"/>
        <v>33.86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2">
        <v>807300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>
        <v>1564546</v>
      </c>
      <c r="U22" s="40">
        <f t="shared" si="2"/>
        <v>193.8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2">
        <v>12096100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>
        <v>8983110.19</v>
      </c>
      <c r="U23" s="40">
        <f t="shared" si="2"/>
        <v>74.26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2">
        <v>6148400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>
        <v>1676537.7</v>
      </c>
      <c r="U24" s="40">
        <f t="shared" si="2"/>
        <v>27.27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2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>
        <v>15095.71</v>
      </c>
      <c r="U25" s="40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1">
        <f>SUM(F27:F31)</f>
        <v>2261958830.32</v>
      </c>
      <c r="G26" s="41">
        <f aca="true" t="shared" si="4" ref="G26:T26">SUM(G27:G31)</f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>
        <f t="shared" si="4"/>
        <v>0</v>
      </c>
      <c r="Q26" s="41">
        <f t="shared" si="4"/>
        <v>0</v>
      </c>
      <c r="R26" s="41">
        <f t="shared" si="4"/>
        <v>0</v>
      </c>
      <c r="S26" s="41">
        <f t="shared" si="4"/>
        <v>0</v>
      </c>
      <c r="T26" s="41">
        <f t="shared" si="4"/>
        <v>902365676.46</v>
      </c>
      <c r="U26" s="44">
        <f t="shared" si="2"/>
        <v>39.89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2">
        <v>2264989834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>
        <v>905493680.21</v>
      </c>
      <c r="U27" s="40">
        <f t="shared" si="2"/>
        <v>39.98</v>
      </c>
      <c r="V27" s="9"/>
      <c r="W27" s="9"/>
      <c r="X27" s="9"/>
    </row>
    <row r="28" spans="1:24" ht="21.75" customHeight="1">
      <c r="A28" s="15" t="s">
        <v>27</v>
      </c>
      <c r="B28" s="9"/>
      <c r="C28" s="9"/>
      <c r="D28" s="9"/>
      <c r="E28" s="9"/>
      <c r="F28" s="42"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>
        <v>659077.2</v>
      </c>
      <c r="U28" s="40" t="s">
        <v>84</v>
      </c>
      <c r="V28" s="9"/>
      <c r="W28" s="9"/>
      <c r="X28" s="9"/>
    </row>
    <row r="29" spans="1:24" ht="27" customHeight="1" hidden="1">
      <c r="A29" s="15" t="s">
        <v>81</v>
      </c>
      <c r="B29" s="43"/>
      <c r="C29" s="43"/>
      <c r="D29" s="43"/>
      <c r="E29" s="43"/>
      <c r="F29" s="42"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>
        <v>0</v>
      </c>
      <c r="U29" s="40" t="e">
        <f t="shared" si="2"/>
        <v>#DIV/0!</v>
      </c>
      <c r="V29" s="43"/>
      <c r="W29" s="43"/>
      <c r="X29" s="43"/>
    </row>
    <row r="30" spans="1:24" ht="29.25" customHeight="1" hidden="1">
      <c r="A30" s="15" t="s">
        <v>87</v>
      </c>
      <c r="B30" s="45"/>
      <c r="C30" s="45"/>
      <c r="D30" s="45"/>
      <c r="E30" s="45"/>
      <c r="F30" s="42"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>
        <v>0</v>
      </c>
      <c r="U30" s="40" t="e">
        <f t="shared" si="2"/>
        <v>#DIV/0!</v>
      </c>
      <c r="V30" s="45"/>
      <c r="W30" s="45"/>
      <c r="X30" s="45"/>
    </row>
    <row r="31" spans="1:24" ht="48" customHeight="1">
      <c r="A31" s="15" t="s">
        <v>28</v>
      </c>
      <c r="B31" s="9"/>
      <c r="C31" s="9"/>
      <c r="D31" s="9"/>
      <c r="E31" s="9"/>
      <c r="F31" s="42">
        <v>-3031003.68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>
        <v>-3787080.95</v>
      </c>
      <c r="U31" s="40">
        <f t="shared" si="2"/>
        <v>124.94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3123700689.3799996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1300281542.1499999</v>
      </c>
      <c r="U34" s="46">
        <f aca="true" t="shared" si="5" ref="U34:U43">ROUND(T34/F34*100,2)</f>
        <v>41.63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197928556.49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73828993.72</v>
      </c>
      <c r="U35" s="46">
        <f t="shared" si="5"/>
        <v>37.3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3089500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1343138.21</v>
      </c>
      <c r="U36" s="30">
        <f t="shared" si="5"/>
        <v>43.47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2648300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1039554.74</v>
      </c>
      <c r="U37" s="30">
        <f t="shared" si="5"/>
        <v>39.25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84438800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35432009.78</v>
      </c>
      <c r="U38" s="30">
        <f t="shared" si="5"/>
        <v>41.96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97000</v>
      </c>
      <c r="U39" s="30">
        <f t="shared" si="5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21997700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9337062.97</v>
      </c>
      <c r="U40" s="30">
        <f t="shared" si="5"/>
        <v>42.45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84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 t="s">
        <v>84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84707256.49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26580228.02</v>
      </c>
      <c r="U44" s="30">
        <f aca="true" t="shared" si="7" ref="U44:U79">ROUND(T44/F44*100,2)</f>
        <v>31.38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19638749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10195149.56</v>
      </c>
      <c r="U45" s="46">
        <f t="shared" si="7"/>
        <v>51.91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282109.84</v>
      </c>
      <c r="U46" s="30">
        <f t="shared" si="7"/>
        <v>42.91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18933249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9906039.72</v>
      </c>
      <c r="U47" s="30">
        <f t="shared" si="7"/>
        <v>52.32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7000</v>
      </c>
      <c r="U48" s="30">
        <f t="shared" si="7"/>
        <v>14.58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311360321.5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107565092.04</v>
      </c>
      <c r="U49" s="46">
        <f t="shared" si="7"/>
        <v>34.55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10295500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4634463.87</v>
      </c>
      <c r="U50" s="30">
        <f t="shared" si="7"/>
        <v>45.01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85948636.8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32340828.52</v>
      </c>
      <c r="U51" s="30">
        <f t="shared" si="7"/>
        <v>37.63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200930184.7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65940156.01</v>
      </c>
      <c r="U52" s="30">
        <f t="shared" si="7"/>
        <v>32.82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14186000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4649643.64</v>
      </c>
      <c r="U53" s="30">
        <f t="shared" si="7"/>
        <v>32.78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329698274.22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73251127.03999999</v>
      </c>
      <c r="U54" s="46">
        <f t="shared" si="7"/>
        <v>22.22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56056300.4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2673871.9</v>
      </c>
      <c r="U55" s="30">
        <f t="shared" si="7"/>
        <v>4.77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32771409.73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0</v>
      </c>
      <c r="U56" s="30">
        <f t="shared" si="7"/>
        <v>0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187873066.58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46957924.56</v>
      </c>
      <c r="U57" s="30">
        <f t="shared" si="7"/>
        <v>24.99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52997497.51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23619330.58</v>
      </c>
      <c r="U58" s="30">
        <f t="shared" si="7"/>
        <v>44.57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9034650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3176249.59</v>
      </c>
      <c r="U59" s="46">
        <f t="shared" si="7"/>
        <v>35.16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9034650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3176249.59</v>
      </c>
      <c r="U60" s="30">
        <f t="shared" si="7"/>
        <v>35.16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1628664831.37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762819609.7499999</v>
      </c>
      <c r="U61" s="46">
        <f t="shared" si="7"/>
        <v>46.84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704815986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311833682</v>
      </c>
      <c r="U62" s="30">
        <f t="shared" si="7"/>
        <v>44.24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603018248.37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311194742.34</v>
      </c>
      <c r="U63" s="30">
        <f t="shared" si="7"/>
        <v>51.61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196978006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95351798.08</v>
      </c>
      <c r="U64" s="30">
        <f t="shared" si="7"/>
        <v>48.41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35002221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11960049.04</v>
      </c>
      <c r="U65" s="30">
        <f t="shared" si="7"/>
        <v>34.17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88850370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32479338.29</v>
      </c>
      <c r="U66" s="30">
        <f t="shared" si="7"/>
        <v>36.56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235205115.7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109943409.44</v>
      </c>
      <c r="U67" s="46">
        <f t="shared" si="7"/>
        <v>46.74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163675016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78338110</v>
      </c>
      <c r="U68" s="30">
        <f t="shared" si="7"/>
        <v>47.86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71530099.7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31605299.44</v>
      </c>
      <c r="U69" s="30">
        <f t="shared" si="7"/>
        <v>44.18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75556379.2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29191957.179999996</v>
      </c>
      <c r="U70" s="46">
        <f t="shared" si="7"/>
        <v>38.64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2461866.22</v>
      </c>
      <c r="U71" s="30">
        <f t="shared" si="7"/>
        <v>40.66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63858379.2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23887513.66</v>
      </c>
      <c r="U73" s="30">
        <f t="shared" si="7"/>
        <v>37.41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4491100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2342333.49</v>
      </c>
      <c r="U74" s="30">
        <f t="shared" si="7"/>
        <v>52.16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1151900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500243.81</v>
      </c>
      <c r="U75" s="30">
        <f t="shared" si="7"/>
        <v>43.43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313821011.9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130309953.83000001</v>
      </c>
      <c r="U76" s="46">
        <f t="shared" si="7"/>
        <v>41.52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247549500.1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100176037.87</v>
      </c>
      <c r="U77" s="30">
        <f t="shared" si="7"/>
        <v>40.47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58152511.8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26688989.84</v>
      </c>
      <c r="U78" s="30">
        <f t="shared" si="7"/>
        <v>45.89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8119000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3444926.12</v>
      </c>
      <c r="U79" s="30">
        <f t="shared" si="7"/>
        <v>42.43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2792800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6" t="s">
        <v>84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2792800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84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2" ref="F82:T82">F8-F34</f>
        <v>-107434659.05999947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-49947394.609999895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47">
        <f>SUM(F84,F87,F92,F90)</f>
        <v>107434659.06000024</v>
      </c>
      <c r="G83" s="47">
        <f aca="true" t="shared" si="13" ref="G83:T83">SUM(G84,G87,G92,G90)</f>
        <v>0</v>
      </c>
      <c r="H83" s="47">
        <f t="shared" si="13"/>
        <v>0</v>
      </c>
      <c r="I83" s="47">
        <f t="shared" si="13"/>
        <v>0</v>
      </c>
      <c r="J83" s="47">
        <f t="shared" si="13"/>
        <v>0</v>
      </c>
      <c r="K83" s="47">
        <f t="shared" si="13"/>
        <v>0</v>
      </c>
      <c r="L83" s="47">
        <f t="shared" si="13"/>
        <v>0</v>
      </c>
      <c r="M83" s="47">
        <f t="shared" si="13"/>
        <v>0</v>
      </c>
      <c r="N83" s="47">
        <f t="shared" si="13"/>
        <v>0</v>
      </c>
      <c r="O83" s="47">
        <f t="shared" si="13"/>
        <v>0</v>
      </c>
      <c r="P83" s="47">
        <f t="shared" si="13"/>
        <v>0</v>
      </c>
      <c r="Q83" s="47">
        <f t="shared" si="13"/>
        <v>0</v>
      </c>
      <c r="R83" s="47">
        <f t="shared" si="13"/>
        <v>0</v>
      </c>
      <c r="S83" s="47">
        <f t="shared" si="13"/>
        <v>0</v>
      </c>
      <c r="T83" s="47">
        <f t="shared" si="13"/>
        <v>49947394.610000074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3">
        <f>SUM(F85-F86)</f>
        <v>46428947.57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4">
        <v>46428947.57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4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4"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4">
        <f>F88-F89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4"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4">
        <f>F91</f>
        <v>0</v>
      </c>
      <c r="G90" s="34">
        <f aca="true" t="shared" si="14" ref="G90:S90">G91</f>
        <v>0</v>
      </c>
      <c r="H90" s="34">
        <f t="shared" si="14"/>
        <v>0</v>
      </c>
      <c r="I90" s="34">
        <f t="shared" si="14"/>
        <v>0</v>
      </c>
      <c r="J90" s="34">
        <f t="shared" si="14"/>
        <v>0</v>
      </c>
      <c r="K90" s="34">
        <f t="shared" si="14"/>
        <v>0</v>
      </c>
      <c r="L90" s="34">
        <f t="shared" si="14"/>
        <v>0</v>
      </c>
      <c r="M90" s="34">
        <f t="shared" si="14"/>
        <v>0</v>
      </c>
      <c r="N90" s="34">
        <f t="shared" si="14"/>
        <v>0</v>
      </c>
      <c r="O90" s="34">
        <f t="shared" si="14"/>
        <v>0</v>
      </c>
      <c r="P90" s="34">
        <f t="shared" si="14"/>
        <v>0</v>
      </c>
      <c r="Q90" s="34">
        <f t="shared" si="14"/>
        <v>0</v>
      </c>
      <c r="R90" s="34">
        <f t="shared" si="14"/>
        <v>0</v>
      </c>
      <c r="S90" s="34">
        <f t="shared" si="14"/>
        <v>0</v>
      </c>
      <c r="T90" s="34">
        <f>SUM(T91)</f>
        <v>96621061.69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4"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>
        <v>96621061.69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4">
        <f>SUM(F94,F96)</f>
        <v>61005711.49000025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f>SUM(T94,T96)</f>
        <v>-46673667.07999992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4">
        <f>F94</f>
        <v>-3062694977.89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T94</f>
        <v>-1936077263.6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4">
        <v>-3062694977.89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v>-1936077263.6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4">
        <f>F96</f>
        <v>3123700689.38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f>T96</f>
        <v>1889403596.52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4">
        <v>3123700689.38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v>1889403596.52</v>
      </c>
      <c r="U96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2019-01-18T02:13:22Z</cp:lastPrinted>
  <dcterms:created xsi:type="dcterms:W3CDTF">2014-03-03T02:48:43Z</dcterms:created>
  <dcterms:modified xsi:type="dcterms:W3CDTF">2022-07-11T04:21:54Z</dcterms:modified>
  <cp:category/>
  <cp:version/>
  <cp:contentType/>
  <cp:contentStatus/>
</cp:coreProperties>
</file>