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2 год\на 01.07 2022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99" i="1"/>
  <c r="C118" i="1" l="1"/>
  <c r="E67" i="1" l="1"/>
  <c r="E43" i="1" l="1"/>
  <c r="E11" i="1" l="1"/>
  <c r="E12" i="1"/>
  <c r="E14" i="1"/>
  <c r="E16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9" i="1"/>
  <c r="D82" i="1" l="1"/>
  <c r="C82" i="1"/>
  <c r="D15" i="1"/>
  <c r="C15" i="1"/>
  <c r="E15" i="1" l="1"/>
  <c r="E82" i="1"/>
  <c r="D96" i="1"/>
  <c r="C96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8" i="1"/>
  <c r="C108" i="1"/>
  <c r="D73" i="1"/>
  <c r="C73" i="1"/>
  <c r="C91" i="1"/>
  <c r="D91" i="1"/>
  <c r="C105" i="1"/>
  <c r="D105" i="1"/>
  <c r="D114" i="1"/>
  <c r="C114" i="1"/>
  <c r="D118" i="1"/>
  <c r="E118" i="1" s="1"/>
  <c r="E10" i="1" l="1"/>
  <c r="E114" i="1"/>
  <c r="E108" i="1"/>
  <c r="E105" i="1"/>
  <c r="E91" i="1"/>
  <c r="E73" i="1"/>
  <c r="C120" i="1"/>
  <c r="D99" i="1"/>
  <c r="E99" i="1" s="1"/>
  <c r="D120" i="1" l="1"/>
  <c r="E120" i="1" s="1"/>
  <c r="D34" i="1" l="1"/>
  <c r="C34" i="1"/>
  <c r="E34" i="1" l="1"/>
  <c r="D13" i="1"/>
  <c r="C13" i="1"/>
  <c r="D23" i="1"/>
  <c r="C23" i="1"/>
  <c r="C38" i="1"/>
  <c r="E38" i="1" s="1"/>
  <c r="D59" i="1"/>
  <c r="C59" i="1"/>
  <c r="C62" i="1"/>
  <c r="E62" i="1" s="1"/>
  <c r="E23" i="1" l="1"/>
  <c r="E13" i="1"/>
  <c r="D9" i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<sst xmlns="http://schemas.openxmlformats.org/spreadsheetml/2006/main" count="159" uniqueCount="158">
  <si>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</si>
  <si>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</si>
  <si>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</si>
  <si>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</si>
  <si>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</si>
  <si>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</si>
  <si>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</si>
  <si>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</si>
  <si>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</si>
  <si>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</si>
  <si>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</si>
  <si>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</si>
  <si>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</si>
  <si>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</si>
  <si>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</si>
  <si>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</si>
  <si>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</si>
  <si>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</si>
  <si>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</si>
  <si>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</si>
  <si>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</si>
  <si>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</si>
  <si>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</si>
  <si>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</si>
  <si>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</si>
  <si>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</si>
  <si>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</si>
  <si>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</si>
  <si>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</si>
  <si>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</si>
  <si>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</si>
  <si>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</si>
  <si>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</si>
  <si>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</si>
  <si>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</si>
  <si>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</si>
  <si>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</si>
  <si>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</si>
  <si>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</si>
  <si>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</si>
  <si>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</si>
  <si>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</si>
  <si>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</si>
  <si>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</si>
  <si>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</si>
  <si>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</si>
  <si>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</si>
  <si>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</si>
  <si>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</si>
  <si>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</si>
  <si>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</si>
  <si>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</si>
  <si>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</si>
  <si>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</si>
  <si>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</si>
  <si>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</si>
  <si>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</si>
  <si>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</si>
  <si>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</si>
  <si>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</si>
  <si>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</si>
  <si>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</si>
  <si>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</si>
  <si>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</si>
  <si>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</si>
  <si>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</si>
  <si>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</si>
  <si>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</si>
  <si>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</si>
  <si>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</si>
  <si>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</si>
  <si>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</si>
  <si>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</si>
  <si>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</si>
  <si>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</si>
  <si>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</si>
  <si>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</si>
  <si>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</si>
  <si>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</si>
  <si>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</si>
  <si>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</si>
  <si>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</si>
  <si>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</si>
  <si>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</si>
  <si>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</si>
  <si>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</si>
  <si>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</si>
  <si>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</si>
  <si>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</si>
  <si>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</si>
  <si>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</si>
  <si>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</si>
  <si>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</si>
  <si>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</si>
  <si>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</si>
  <si>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</si>
  <si>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</si>
  <si>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</si>
  <si>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</si>
  <si>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</si>
  <si>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</si>
  <si>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</si>
  <si>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</si>
  <si>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</si>
  <si>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</si>
  <si>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</si>
  <si>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</si>
  <si>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</si>
  <si>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</si>
  <si>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</si>
  <si>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</si>
  <si>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</si>
  <si>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</si>
  <si>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</si>
  <si>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</si>
  <si>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</si>
  <si>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</si>
  <si>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</si>
  <si>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</si>
  <si>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</si>
  <si>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</si>
  <si>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</si>
  <si>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</si>
  <si>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</si>
  <si>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</si>
  <si>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</si>
  <si>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</si>
  <si>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</si>
  <si>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</si>
  <si>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</si>
  <si>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</si>
  <si>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</si>
  <si>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</si>
  <si>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</si>
  <si>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</si>
  <si>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</si>
  <si>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</si>
  <si>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</si>
  <si>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</si>
  <si>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</si>
  <si>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</si>
  <si>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</si>
  <si>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</si>
  <si>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</si>
  <si>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</si>
  <si>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</si>
  <si>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</si>
  <si>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</si>
  <si>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</si>
  <si>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</si>
  <si>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</si>
  <si>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</si>
  <si>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</si>
  <si>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</si>
  <si>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</si>
  <si>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</si>
  <si>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01.07.2022</t>
  </si>
  <si>
    <t>Исполнено   по состоянию на 01.07.2022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</si>
</sst>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topLeftCell="A113" zoomScaleNormal="100" zoomScaleSheetLayoutView="100" workbookViewId="0">
      <selection activeCell="D69" sqref="D6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754307.20000000019</v>
      </c>
      <c r="D9" s="12">
        <f>SUM(D10,D13,D15,D20,D23,D26,D28,D34,D37,D38,D41,D59)</f>
        <v>347968.47</v>
      </c>
      <c r="E9" s="12">
        <f>ROUND(D9/C9*100,2)</f>
        <v>46.13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525662.30000000005</v>
      </c>
      <c r="D10" s="12">
        <f>SUM(D11:D12)</f>
        <v>240044.59</v>
      </c>
      <c r="E10" s="12">
        <f t="shared" ref="E10:E73" si="0">ROUND(D10/C10*100,2)</f>
        <v>45.67</v>
      </c>
    </row>
    <row r="11" spans="1:6" x14ac:dyDescent="0.3">
      <c r="A11" s="13">
        <v>10101</v>
      </c>
      <c r="B11" s="13" t="s">
        <v>7</v>
      </c>
      <c r="C11" s="14">
        <v>135188.5</v>
      </c>
      <c r="D11" s="14">
        <v>69985.649999999994</v>
      </c>
      <c r="E11" s="14">
        <f t="shared" si="0"/>
        <v>51.77</v>
      </c>
    </row>
    <row r="12" spans="1:6" x14ac:dyDescent="0.3">
      <c r="A12" s="13">
        <v>10102</v>
      </c>
      <c r="B12" s="13" t="s">
        <v>8</v>
      </c>
      <c r="C12" s="14">
        <v>390473.8</v>
      </c>
      <c r="D12" s="14">
        <v>170058.94</v>
      </c>
      <c r="E12" s="14">
        <f t="shared" si="0"/>
        <v>43.55</v>
      </c>
    </row>
    <row r="13" spans="1:6" ht="41.4" x14ac:dyDescent="0.3">
      <c r="A13" s="11">
        <v>10300</v>
      </c>
      <c r="B13" s="11" t="s">
        <v>9</v>
      </c>
      <c r="C13" s="12">
        <f>C14</f>
        <v>52627.9</v>
      </c>
      <c r="D13" s="12">
        <f>D14</f>
        <v>28501.599999999999</v>
      </c>
      <c r="E13" s="12">
        <f t="shared" si="0"/>
        <v>54.16</v>
      </c>
    </row>
    <row r="14" spans="1:6" ht="41.4" x14ac:dyDescent="0.3">
      <c r="A14" s="13">
        <v>10302</v>
      </c>
      <c r="B14" s="13" t="s">
        <v>10</v>
      </c>
      <c r="C14" s="14">
        <v>52627.9</v>
      </c>
      <c r="D14" s="14">
        <v>28501.599999999999</v>
      </c>
      <c r="E14" s="14">
        <f t="shared" si="0"/>
        <v>54.16</v>
      </c>
    </row>
    <row r="15" spans="1:6" x14ac:dyDescent="0.3">
      <c r="A15" s="11">
        <v>10500</v>
      </c>
      <c r="B15" s="11" t="s">
        <v>11</v>
      </c>
      <c r="C15" s="12">
        <f>C17+C18+C19+C16</f>
        <v>74993.5</v>
      </c>
      <c r="D15" s="12">
        <f>D17+D18+D19+D16</f>
        <v>37859.72</v>
      </c>
      <c r="E15" s="12">
        <f t="shared" si="0"/>
        <v>50.48</v>
      </c>
    </row>
    <row r="16" spans="1:6" ht="27.6" x14ac:dyDescent="0.3">
      <c r="A16" s="13">
        <v>10501</v>
      </c>
      <c r="B16" s="13" t="s">
        <v>150</v>
      </c>
      <c r="C16" s="14">
        <v>63964.4</v>
      </c>
      <c r="D16" s="14">
        <v>30522.05</v>
      </c>
      <c r="E16" s="14">
        <f t="shared" si="0"/>
        <v>47.72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65.930000000000007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1187.4000000000001</v>
      </c>
      <c r="D18" s="14">
        <v>559.79</v>
      </c>
      <c r="E18" s="14">
        <f t="shared" si="0"/>
        <v>47.14</v>
      </c>
    </row>
    <row r="19" spans="1:5" ht="41.4" x14ac:dyDescent="0.3">
      <c r="A19" s="13">
        <v>10504</v>
      </c>
      <c r="B19" s="13" t="s">
        <v>142</v>
      </c>
      <c r="C19" s="14">
        <v>9841.7000000000007</v>
      </c>
      <c r="D19" s="14">
        <v>6711.95</v>
      </c>
      <c r="E19" s="14">
        <f t="shared" si="0"/>
        <v>68.2</v>
      </c>
    </row>
    <row r="20" spans="1:5" x14ac:dyDescent="0.3">
      <c r="A20" s="11">
        <v>10600</v>
      </c>
      <c r="B20" s="11" t="s">
        <v>14</v>
      </c>
      <c r="C20" s="12">
        <f>C21+C22</f>
        <v>35318.800000000003</v>
      </c>
      <c r="D20" s="12">
        <f>D21+D22</f>
        <v>9838.9</v>
      </c>
      <c r="E20" s="12">
        <f t="shared" si="0"/>
        <v>27.86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1736.15</v>
      </c>
      <c r="E21" s="14">
        <f t="shared" si="0"/>
        <v>14.38</v>
      </c>
    </row>
    <row r="22" spans="1:5" x14ac:dyDescent="0.3">
      <c r="A22" s="13">
        <v>10606</v>
      </c>
      <c r="B22" s="13" t="s">
        <v>15</v>
      </c>
      <c r="C22" s="14">
        <v>23244.799999999999</v>
      </c>
      <c r="D22" s="14">
        <v>8102.75</v>
      </c>
      <c r="E22" s="14">
        <f t="shared" si="0"/>
        <v>34.86</v>
      </c>
    </row>
    <row r="23" spans="1:5" x14ac:dyDescent="0.3">
      <c r="A23" s="11">
        <v>10800</v>
      </c>
      <c r="B23" s="11" t="s">
        <v>16</v>
      </c>
      <c r="C23" s="12">
        <f>C24+C25</f>
        <v>8652</v>
      </c>
      <c r="D23" s="12">
        <f>D24+D25</f>
        <v>4871.21</v>
      </c>
      <c r="E23" s="12">
        <f t="shared" si="0"/>
        <v>56.3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4783.21</v>
      </c>
      <c r="E24" s="14">
        <f t="shared" si="0"/>
        <v>56.71</v>
      </c>
    </row>
    <row r="25" spans="1:5" ht="41.4" x14ac:dyDescent="0.3">
      <c r="A25" s="13">
        <v>10807</v>
      </c>
      <c r="B25" s="13" t="s">
        <v>18</v>
      </c>
      <c r="C25" s="14">
        <v>217.6</v>
      </c>
      <c r="D25" s="14">
        <v>88</v>
      </c>
      <c r="E25" s="14">
        <f t="shared" si="0"/>
        <v>40.44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27533.8</v>
      </c>
      <c r="D28" s="12">
        <f>D30+D31+D32+D33+D29</f>
        <v>11069.24</v>
      </c>
      <c r="E28" s="12">
        <f t="shared" si="0"/>
        <v>40.200000000000003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f>22346.8+110.4</f>
        <v>22457.200000000001</v>
      </c>
      <c r="D30" s="14">
        <v>8137.73</v>
      </c>
      <c r="E30" s="14">
        <f t="shared" si="0"/>
        <v>36.24</v>
      </c>
    </row>
    <row r="31" spans="1:5" ht="27.6" x14ac:dyDescent="0.3">
      <c r="A31" s="6">
        <v>11107</v>
      </c>
      <c r="B31" s="13" t="s">
        <v>20</v>
      </c>
      <c r="C31" s="14">
        <v>65</v>
      </c>
      <c r="D31" s="14">
        <v>44.06</v>
      </c>
      <c r="E31" s="14">
        <f t="shared" si="0"/>
        <v>67.78</v>
      </c>
    </row>
    <row r="32" spans="1:5" ht="110.4" x14ac:dyDescent="0.3">
      <c r="A32" s="6">
        <v>11108</v>
      </c>
      <c r="B32" s="13" t="s">
        <v>21</v>
      </c>
      <c r="C32" s="14">
        <v>1911.6</v>
      </c>
      <c r="D32" s="14">
        <v>395.1</v>
      </c>
      <c r="E32" s="14">
        <f t="shared" si="0"/>
        <v>20.67</v>
      </c>
    </row>
    <row r="33" spans="1:5" ht="96.6" x14ac:dyDescent="0.3">
      <c r="A33" s="6">
        <v>11109</v>
      </c>
      <c r="B33" s="13" t="s">
        <v>144</v>
      </c>
      <c r="C33" s="14">
        <v>3100</v>
      </c>
      <c r="D33" s="14">
        <v>2492.35</v>
      </c>
      <c r="E33" s="14">
        <f t="shared" si="0"/>
        <v>80.400000000000006</v>
      </c>
    </row>
    <row r="34" spans="1:5" ht="27.6" x14ac:dyDescent="0.3">
      <c r="A34" s="16">
        <v>11200</v>
      </c>
      <c r="B34" s="11" t="s">
        <v>22</v>
      </c>
      <c r="C34" s="12">
        <f>C35+C36</f>
        <v>10467.1</v>
      </c>
      <c r="D34" s="12">
        <f>D35+D36</f>
        <v>3543.91</v>
      </c>
      <c r="E34" s="12">
        <f t="shared" si="0"/>
        <v>33.86</v>
      </c>
    </row>
    <row r="35" spans="1:5" ht="27.6" x14ac:dyDescent="0.3">
      <c r="A35" s="6">
        <v>11201</v>
      </c>
      <c r="B35" s="13" t="s">
        <v>23</v>
      </c>
      <c r="C35" s="14">
        <v>10319.1</v>
      </c>
      <c r="D35" s="14">
        <v>3460.98</v>
      </c>
      <c r="E35" s="14">
        <f t="shared" si="0"/>
        <v>33.54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82.93</v>
      </c>
      <c r="E36" s="14">
        <f t="shared" si="0"/>
        <v>56.03</v>
      </c>
    </row>
    <row r="37" spans="1:5" ht="27.6" x14ac:dyDescent="0.3">
      <c r="A37" s="16">
        <v>11300</v>
      </c>
      <c r="B37" s="11" t="s">
        <v>24</v>
      </c>
      <c r="C37" s="12">
        <v>807.3</v>
      </c>
      <c r="D37" s="12">
        <v>1564.55</v>
      </c>
      <c r="E37" s="12">
        <f t="shared" si="0"/>
        <v>193.8</v>
      </c>
    </row>
    <row r="38" spans="1:5" ht="27.6" x14ac:dyDescent="0.3">
      <c r="A38" s="16">
        <v>11400</v>
      </c>
      <c r="B38" s="11" t="s">
        <v>25</v>
      </c>
      <c r="C38" s="12">
        <f>C39+C40</f>
        <v>12096.1</v>
      </c>
      <c r="D38" s="12">
        <f>D39+D40</f>
        <v>8983.11</v>
      </c>
      <c r="E38" s="12">
        <f t="shared" si="0"/>
        <v>74.260000000000005</v>
      </c>
    </row>
    <row r="39" spans="1:5" x14ac:dyDescent="0.3">
      <c r="A39" s="6">
        <v>11401</v>
      </c>
      <c r="B39" s="13" t="s">
        <v>26</v>
      </c>
      <c r="C39" s="14">
        <v>12096.1</v>
      </c>
      <c r="D39" s="14">
        <v>5298.96</v>
      </c>
      <c r="E39" s="14">
        <f t="shared" si="0"/>
        <v>43.81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3684.15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6148.4</v>
      </c>
      <c r="D41" s="12">
        <f>D44+D46+D49+D50+D51+D52+D53+D55+D56+D57+D58+D54+D42+D43+D47+D48+D45</f>
        <v>1676.54</v>
      </c>
      <c r="E41" s="12">
        <f t="shared" si="0"/>
        <v>27.27</v>
      </c>
    </row>
    <row r="42" spans="1:5" ht="41.4" x14ac:dyDescent="0.3">
      <c r="A42" s="6">
        <v>11601</v>
      </c>
      <c r="B42" s="13" t="s">
        <v>138</v>
      </c>
      <c r="C42" s="14">
        <v>4783.3999999999996</v>
      </c>
      <c r="D42" s="14">
        <v>992.79</v>
      </c>
      <c r="E42" s="14">
        <f t="shared" si="0"/>
        <v>20.75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12.48</v>
      </c>
      <c r="E43" s="14">
        <f t="shared" si="0"/>
        <v>12.48</v>
      </c>
    </row>
    <row r="44" spans="1:5" ht="0.6" customHeight="1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1035.2</v>
      </c>
      <c r="D45" s="14">
        <v>469.47</v>
      </c>
      <c r="E45" s="14">
        <f t="shared" si="0"/>
        <v>45.35</v>
      </c>
    </row>
    <row r="46" spans="1:5" ht="27.6" x14ac:dyDescent="0.3">
      <c r="A46" s="6">
        <v>11610</v>
      </c>
      <c r="B46" s="13" t="s">
        <v>155</v>
      </c>
      <c r="C46" s="14">
        <v>162</v>
      </c>
      <c r="D46" s="14">
        <v>181.98</v>
      </c>
      <c r="E46" s="14">
        <f t="shared" si="0"/>
        <v>112.33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19.82</v>
      </c>
      <c r="E47" s="14">
        <f t="shared" si="0"/>
        <v>29.23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15.1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15.1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2261958.83</v>
      </c>
      <c r="D62" s="12">
        <f>D63+D68+D70+D69</f>
        <v>902365.68</v>
      </c>
      <c r="E62" s="12">
        <f t="shared" si="0"/>
        <v>39.89</v>
      </c>
    </row>
    <row r="63" spans="1:5" ht="27.6" x14ac:dyDescent="0.3">
      <c r="A63" s="6">
        <v>20200</v>
      </c>
      <c r="B63" s="13" t="s">
        <v>41</v>
      </c>
      <c r="C63" s="14">
        <v>2264989.83</v>
      </c>
      <c r="D63" s="14">
        <v>905493.68</v>
      </c>
      <c r="E63" s="14">
        <f t="shared" si="0"/>
        <v>39.979999999999997</v>
      </c>
    </row>
    <row r="64" spans="1:5" ht="27.6" x14ac:dyDescent="0.3">
      <c r="A64" s="6">
        <v>20210</v>
      </c>
      <c r="B64" s="13" t="s">
        <v>145</v>
      </c>
      <c r="C64" s="14">
        <v>996029</v>
      </c>
      <c r="D64" s="14">
        <v>402592.6</v>
      </c>
      <c r="E64" s="14">
        <f t="shared" si="0"/>
        <v>40.42</v>
      </c>
    </row>
    <row r="65" spans="1:5" ht="41.4" x14ac:dyDescent="0.3">
      <c r="A65" s="6">
        <v>20220</v>
      </c>
      <c r="B65" s="13" t="s">
        <v>146</v>
      </c>
      <c r="C65" s="14">
        <v>273629.95</v>
      </c>
      <c r="D65" s="14">
        <v>25978.98</v>
      </c>
      <c r="E65" s="14">
        <f t="shared" si="0"/>
        <v>9.49</v>
      </c>
    </row>
    <row r="66" spans="1:5" ht="27.6" x14ac:dyDescent="0.3">
      <c r="A66" s="6">
        <v>20230</v>
      </c>
      <c r="B66" s="13" t="s">
        <v>147</v>
      </c>
      <c r="C66" s="14">
        <v>955751.35</v>
      </c>
      <c r="D66" s="14">
        <v>452730.69</v>
      </c>
      <c r="E66" s="14">
        <f t="shared" si="0"/>
        <v>47.37</v>
      </c>
    </row>
    <row r="67" spans="1:5" x14ac:dyDescent="0.3">
      <c r="A67" s="6">
        <v>20240</v>
      </c>
      <c r="B67" s="13" t="s">
        <v>42</v>
      </c>
      <c r="C67" s="14">
        <v>39549.54</v>
      </c>
      <c r="D67" s="14">
        <v>24191.41</v>
      </c>
      <c r="E67" s="14">
        <f t="shared" si="0"/>
        <v>61.17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659.08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-3031</v>
      </c>
      <c r="D70" s="14">
        <v>-3787.08</v>
      </c>
      <c r="E70" s="14">
        <f t="shared" si="0"/>
        <v>124.94</v>
      </c>
    </row>
    <row r="71" spans="1:5" x14ac:dyDescent="0.3">
      <c r="A71" s="6"/>
      <c r="B71" s="17" t="s">
        <v>45</v>
      </c>
      <c r="C71" s="12">
        <f>C9+C62</f>
        <v>3016266.0300000003</v>
      </c>
      <c r="D71" s="12">
        <f>D9+D62</f>
        <v>1250334.1499999999</v>
      </c>
      <c r="E71" s="12">
        <f t="shared" si="0"/>
        <v>41.45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197928.55</v>
      </c>
      <c r="D73" s="21">
        <f>D74+D75+D76+D78+D79+D80+D81+D77</f>
        <v>73828.990000000005</v>
      </c>
      <c r="E73" s="12">
        <f t="shared" si="0"/>
        <v>37.299999999999997</v>
      </c>
    </row>
    <row r="74" spans="1:5" ht="41.4" x14ac:dyDescent="0.3">
      <c r="A74" s="23" t="s">
        <v>90</v>
      </c>
      <c r="B74" s="13" t="s">
        <v>47</v>
      </c>
      <c r="C74" s="24">
        <v>3089.5</v>
      </c>
      <c r="D74" s="25">
        <v>1343.14</v>
      </c>
      <c r="E74" s="14">
        <f t="shared" ref="E74:E120" si="1">ROUND(D74/C74*100,2)</f>
        <v>43.47</v>
      </c>
    </row>
    <row r="75" spans="1:5" ht="55.2" x14ac:dyDescent="0.3">
      <c r="A75" s="23" t="s">
        <v>91</v>
      </c>
      <c r="B75" s="13" t="s">
        <v>48</v>
      </c>
      <c r="C75" s="24">
        <v>2648.3</v>
      </c>
      <c r="D75" s="25">
        <v>1039.55</v>
      </c>
      <c r="E75" s="14">
        <f t="shared" si="1"/>
        <v>39.25</v>
      </c>
    </row>
    <row r="76" spans="1:5" ht="55.2" x14ac:dyDescent="0.3">
      <c r="A76" s="23" t="s">
        <v>118</v>
      </c>
      <c r="B76" s="13" t="s">
        <v>49</v>
      </c>
      <c r="C76" s="24">
        <v>84438.8</v>
      </c>
      <c r="D76" s="25">
        <v>35432.01</v>
      </c>
      <c r="E76" s="14">
        <f t="shared" si="1"/>
        <v>41.96</v>
      </c>
    </row>
    <row r="77" spans="1:5" ht="15.6" x14ac:dyDescent="0.3">
      <c r="A77" s="23" t="s">
        <v>130</v>
      </c>
      <c r="B77" s="13" t="s">
        <v>129</v>
      </c>
      <c r="C77" s="24">
        <v>97</v>
      </c>
      <c r="D77" s="25">
        <v>97</v>
      </c>
      <c r="E77" s="14">
        <f t="shared" si="1"/>
        <v>100</v>
      </c>
    </row>
    <row r="78" spans="1:5" ht="40.799999999999997" customHeight="1" x14ac:dyDescent="0.3">
      <c r="A78" s="23" t="s">
        <v>92</v>
      </c>
      <c r="B78" s="27" t="s">
        <v>50</v>
      </c>
      <c r="C78" s="24">
        <v>21997.7</v>
      </c>
      <c r="D78" s="25">
        <v>9337.06</v>
      </c>
      <c r="E78" s="14">
        <f t="shared" si="1"/>
        <v>42.45</v>
      </c>
    </row>
    <row r="79" spans="1:5" ht="1.8" hidden="1" customHeight="1" x14ac:dyDescent="0.3">
      <c r="A79" s="23" t="s">
        <v>123</v>
      </c>
      <c r="B79" s="28" t="s">
        <v>122</v>
      </c>
      <c r="C79" s="24"/>
      <c r="D79" s="25"/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84707.25</v>
      </c>
      <c r="D81" s="25">
        <v>26580.23</v>
      </c>
      <c r="E81" s="14">
        <f t="shared" si="1"/>
        <v>31.38</v>
      </c>
    </row>
    <row r="82" spans="1:5" ht="27.6" x14ac:dyDescent="0.3">
      <c r="A82" s="19" t="s">
        <v>95</v>
      </c>
      <c r="B82" s="11" t="s">
        <v>53</v>
      </c>
      <c r="C82" s="21">
        <f>C83+C85+C84</f>
        <v>19638.75</v>
      </c>
      <c r="D82" s="21">
        <f>D83+D85+D84</f>
        <v>10195.150000000001</v>
      </c>
      <c r="E82" s="12">
        <f t="shared" si="1"/>
        <v>51.91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282.11</v>
      </c>
      <c r="E83" s="14">
        <f t="shared" si="1"/>
        <v>42.91</v>
      </c>
    </row>
    <row r="84" spans="1:5" ht="41.4" x14ac:dyDescent="0.3">
      <c r="A84" s="23" t="s">
        <v>152</v>
      </c>
      <c r="B84" s="13" t="s">
        <v>153</v>
      </c>
      <c r="C84" s="24">
        <v>18933.25</v>
      </c>
      <c r="D84" s="25">
        <v>9906.0400000000009</v>
      </c>
      <c r="E84" s="14">
        <f t="shared" si="1"/>
        <v>52.32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7</v>
      </c>
      <c r="E85" s="14">
        <f t="shared" si="1"/>
        <v>14.58</v>
      </c>
    </row>
    <row r="86" spans="1:5" x14ac:dyDescent="0.3">
      <c r="A86" s="19" t="s">
        <v>97</v>
      </c>
      <c r="B86" s="11" t="s">
        <v>55</v>
      </c>
      <c r="C86" s="22">
        <f>SUM(C87:C90)</f>
        <v>311360.32</v>
      </c>
      <c r="D86" s="22">
        <f>SUM(D87:D90)</f>
        <v>107565.09000000001</v>
      </c>
      <c r="E86" s="12">
        <f t="shared" si="1"/>
        <v>34.549999999999997</v>
      </c>
    </row>
    <row r="87" spans="1:5" ht="15.6" x14ac:dyDescent="0.3">
      <c r="A87" s="23" t="s">
        <v>98</v>
      </c>
      <c r="B87" s="13" t="s">
        <v>56</v>
      </c>
      <c r="C87" s="24">
        <v>10295.5</v>
      </c>
      <c r="D87" s="25">
        <v>4634.46</v>
      </c>
      <c r="E87" s="14">
        <f t="shared" si="1"/>
        <v>45.01</v>
      </c>
    </row>
    <row r="88" spans="1:5" ht="15.6" x14ac:dyDescent="0.3">
      <c r="A88" s="23" t="s">
        <v>99</v>
      </c>
      <c r="B88" s="13" t="s">
        <v>57</v>
      </c>
      <c r="C88" s="24">
        <v>85948.64</v>
      </c>
      <c r="D88" s="25">
        <v>32340.83</v>
      </c>
      <c r="E88" s="14">
        <f t="shared" si="1"/>
        <v>37.630000000000003</v>
      </c>
    </row>
    <row r="89" spans="1:5" ht="15.6" x14ac:dyDescent="0.3">
      <c r="A89" s="23" t="s">
        <v>100</v>
      </c>
      <c r="B89" s="13" t="s">
        <v>58</v>
      </c>
      <c r="C89" s="24">
        <v>200930.18</v>
      </c>
      <c r="D89" s="25">
        <v>65940.160000000003</v>
      </c>
      <c r="E89" s="14">
        <f t="shared" si="1"/>
        <v>32.82</v>
      </c>
    </row>
    <row r="90" spans="1:5" ht="27.6" x14ac:dyDescent="0.3">
      <c r="A90" s="23" t="s">
        <v>101</v>
      </c>
      <c r="B90" s="13" t="s">
        <v>59</v>
      </c>
      <c r="C90" s="24">
        <v>14186</v>
      </c>
      <c r="D90" s="25">
        <v>4649.6400000000003</v>
      </c>
      <c r="E90" s="14">
        <f t="shared" si="1"/>
        <v>32.78</v>
      </c>
    </row>
    <row r="91" spans="1:5" ht="27.6" x14ac:dyDescent="0.3">
      <c r="A91" s="19" t="s">
        <v>102</v>
      </c>
      <c r="B91" s="11" t="s">
        <v>60</v>
      </c>
      <c r="C91" s="22">
        <f>SUM(C92:C95)</f>
        <v>329698.28000000003</v>
      </c>
      <c r="D91" s="22">
        <f>SUM(D92:D95)</f>
        <v>73251.13</v>
      </c>
      <c r="E91" s="12">
        <f t="shared" si="1"/>
        <v>22.22</v>
      </c>
    </row>
    <row r="92" spans="1:5" ht="15.6" x14ac:dyDescent="0.3">
      <c r="A92" s="23" t="s">
        <v>103</v>
      </c>
      <c r="B92" s="13" t="s">
        <v>61</v>
      </c>
      <c r="C92" s="24">
        <v>56056.3</v>
      </c>
      <c r="D92" s="25">
        <v>2673.87</v>
      </c>
      <c r="E92" s="14">
        <f t="shared" si="1"/>
        <v>4.7699999999999996</v>
      </c>
    </row>
    <row r="93" spans="1:5" ht="15.6" x14ac:dyDescent="0.3">
      <c r="A93" s="23" t="s">
        <v>104</v>
      </c>
      <c r="B93" s="13" t="s">
        <v>62</v>
      </c>
      <c r="C93" s="24">
        <v>32771.410000000003</v>
      </c>
      <c r="D93" s="25">
        <v>0</v>
      </c>
      <c r="E93" s="14">
        <f t="shared" si="1"/>
        <v>0</v>
      </c>
    </row>
    <row r="94" spans="1:5" ht="15.6" x14ac:dyDescent="0.3">
      <c r="A94" s="23" t="s">
        <v>105</v>
      </c>
      <c r="B94" s="13" t="s">
        <v>63</v>
      </c>
      <c r="C94" s="24">
        <v>187873.07</v>
      </c>
      <c r="D94" s="25">
        <v>46957.93</v>
      </c>
      <c r="E94" s="14">
        <f t="shared" si="1"/>
        <v>24.99</v>
      </c>
    </row>
    <row r="95" spans="1:5" ht="27.6" x14ac:dyDescent="0.3">
      <c r="A95" s="23" t="s">
        <v>106</v>
      </c>
      <c r="B95" s="13" t="s">
        <v>64</v>
      </c>
      <c r="C95" s="24">
        <v>52997.5</v>
      </c>
      <c r="D95" s="25">
        <v>23619.33</v>
      </c>
      <c r="E95" s="14">
        <f t="shared" si="1"/>
        <v>44.57</v>
      </c>
    </row>
    <row r="96" spans="1:5" x14ac:dyDescent="0.3">
      <c r="A96" s="19" t="s">
        <v>107</v>
      </c>
      <c r="B96" s="11" t="s">
        <v>65</v>
      </c>
      <c r="C96" s="22">
        <f>C97+C98</f>
        <v>9034.65</v>
      </c>
      <c r="D96" s="22">
        <f>D97+D98</f>
        <v>3176.25</v>
      </c>
      <c r="E96" s="12">
        <f t="shared" si="1"/>
        <v>35.159999999999997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9034.65</v>
      </c>
      <c r="D98" s="25">
        <v>3176.25</v>
      </c>
      <c r="E98" s="14">
        <f t="shared" si="1"/>
        <v>35.159999999999997</v>
      </c>
    </row>
    <row r="99" spans="1:5" x14ac:dyDescent="0.3">
      <c r="A99" s="19" t="s">
        <v>109</v>
      </c>
      <c r="B99" s="11" t="s">
        <v>67</v>
      </c>
      <c r="C99" s="22">
        <f>SUM(C100:C104)</f>
        <v>1628664.83</v>
      </c>
      <c r="D99" s="22">
        <f>SUM(D100:D104)</f>
        <v>762819.61</v>
      </c>
      <c r="E99" s="12">
        <f t="shared" si="1"/>
        <v>46.84</v>
      </c>
    </row>
    <row r="100" spans="1:5" ht="15.6" x14ac:dyDescent="0.3">
      <c r="A100" s="23" t="s">
        <v>110</v>
      </c>
      <c r="B100" s="13" t="s">
        <v>68</v>
      </c>
      <c r="C100" s="24">
        <v>704815.98</v>
      </c>
      <c r="D100" s="25">
        <v>311833.68</v>
      </c>
      <c r="E100" s="14">
        <f t="shared" si="1"/>
        <v>44.24</v>
      </c>
    </row>
    <row r="101" spans="1:5" ht="15.6" x14ac:dyDescent="0.3">
      <c r="A101" s="23" t="s">
        <v>111</v>
      </c>
      <c r="B101" s="13" t="s">
        <v>69</v>
      </c>
      <c r="C101" s="24">
        <v>603018.25</v>
      </c>
      <c r="D101" s="25">
        <v>311194.74</v>
      </c>
      <c r="E101" s="14">
        <f t="shared" si="1"/>
        <v>51.61</v>
      </c>
    </row>
    <row r="102" spans="1:5" ht="15.6" x14ac:dyDescent="0.3">
      <c r="A102" s="23" t="s">
        <v>124</v>
      </c>
      <c r="B102" s="29" t="s">
        <v>125</v>
      </c>
      <c r="C102" s="24">
        <v>196978.01</v>
      </c>
      <c r="D102" s="25">
        <v>95351.8</v>
      </c>
      <c r="E102" s="14">
        <f t="shared" si="1"/>
        <v>48.41</v>
      </c>
    </row>
    <row r="103" spans="1:5" ht="15.6" x14ac:dyDescent="0.3">
      <c r="A103" s="23" t="s">
        <v>112</v>
      </c>
      <c r="B103" s="13" t="s">
        <v>70</v>
      </c>
      <c r="C103" s="24">
        <v>35002.22</v>
      </c>
      <c r="D103" s="25">
        <v>11960.05</v>
      </c>
      <c r="E103" s="14">
        <f t="shared" si="1"/>
        <v>34.17</v>
      </c>
    </row>
    <row r="104" spans="1:5" ht="15.6" x14ac:dyDescent="0.3">
      <c r="A104" s="23" t="s">
        <v>113</v>
      </c>
      <c r="B104" s="13" t="s">
        <v>71</v>
      </c>
      <c r="C104" s="24">
        <v>88850.37</v>
      </c>
      <c r="D104" s="25">
        <v>32479.34</v>
      </c>
      <c r="E104" s="14">
        <f t="shared" si="1"/>
        <v>36.56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235205.12</v>
      </c>
      <c r="D105" s="22">
        <f>SUM(D106:D107)</f>
        <v>109943.41</v>
      </c>
      <c r="E105" s="12">
        <f t="shared" si="1"/>
        <v>46.74</v>
      </c>
    </row>
    <row r="106" spans="1:5" ht="15.6" x14ac:dyDescent="0.3">
      <c r="A106" s="23" t="s">
        <v>115</v>
      </c>
      <c r="B106" s="13" t="s">
        <v>73</v>
      </c>
      <c r="C106" s="24">
        <v>163675.01999999999</v>
      </c>
      <c r="D106" s="25">
        <v>78338.11</v>
      </c>
      <c r="E106" s="14">
        <f t="shared" si="1"/>
        <v>47.86</v>
      </c>
    </row>
    <row r="107" spans="1:5" ht="27.6" x14ac:dyDescent="0.3">
      <c r="A107" s="23" t="s">
        <v>116</v>
      </c>
      <c r="B107" s="13" t="s">
        <v>74</v>
      </c>
      <c r="C107" s="24">
        <v>71530.100000000006</v>
      </c>
      <c r="D107" s="25">
        <v>31605.3</v>
      </c>
      <c r="E107" s="14">
        <f t="shared" si="1"/>
        <v>44.18</v>
      </c>
    </row>
    <row r="108" spans="1:5" x14ac:dyDescent="0.3">
      <c r="A108" s="16">
        <v>1000</v>
      </c>
      <c r="B108" s="11" t="s">
        <v>75</v>
      </c>
      <c r="C108" s="22">
        <f>SUM(C109:C113)</f>
        <v>75556.38</v>
      </c>
      <c r="D108" s="22">
        <f>SUM(D109:D113)</f>
        <v>29191.960000000003</v>
      </c>
      <c r="E108" s="12">
        <f t="shared" si="1"/>
        <v>38.64</v>
      </c>
    </row>
    <row r="109" spans="1:5" ht="15.6" x14ac:dyDescent="0.3">
      <c r="A109" s="6">
        <v>1001</v>
      </c>
      <c r="B109" s="13" t="s">
        <v>76</v>
      </c>
      <c r="C109" s="24">
        <v>6055</v>
      </c>
      <c r="D109" s="25">
        <v>2461.87</v>
      </c>
      <c r="E109" s="14">
        <f t="shared" si="1"/>
        <v>40.659999999999997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63858.38</v>
      </c>
      <c r="D111" s="25">
        <v>23887.52</v>
      </c>
      <c r="E111" s="14">
        <f t="shared" si="1"/>
        <v>37.409999999999997</v>
      </c>
    </row>
    <row r="112" spans="1:5" ht="15.6" x14ac:dyDescent="0.3">
      <c r="A112" s="6">
        <v>1004</v>
      </c>
      <c r="B112" s="13" t="s">
        <v>79</v>
      </c>
      <c r="C112" s="24">
        <v>4491.1000000000004</v>
      </c>
      <c r="D112" s="25">
        <v>2342.33</v>
      </c>
      <c r="E112" s="14">
        <f t="shared" si="1"/>
        <v>52.15</v>
      </c>
    </row>
    <row r="113" spans="1:5" ht="15.6" x14ac:dyDescent="0.3">
      <c r="A113" s="6">
        <v>1006</v>
      </c>
      <c r="B113" s="13" t="s">
        <v>80</v>
      </c>
      <c r="C113" s="24">
        <v>1151.9000000000001</v>
      </c>
      <c r="D113" s="25">
        <v>500.24</v>
      </c>
      <c r="E113" s="14">
        <f t="shared" si="1"/>
        <v>43.43</v>
      </c>
    </row>
    <row r="114" spans="1:5" x14ac:dyDescent="0.3">
      <c r="A114" s="6">
        <v>1100</v>
      </c>
      <c r="B114" s="11" t="s">
        <v>81</v>
      </c>
      <c r="C114" s="22">
        <f>SUM(C115:C117)</f>
        <v>313821.01</v>
      </c>
      <c r="D114" s="22">
        <f>SUM(D115:D117)</f>
        <v>130309.95</v>
      </c>
      <c r="E114" s="12">
        <f t="shared" si="1"/>
        <v>41.52</v>
      </c>
    </row>
    <row r="115" spans="1:5" ht="15.6" x14ac:dyDescent="0.3">
      <c r="A115" s="6">
        <v>1101</v>
      </c>
      <c r="B115" s="13" t="s">
        <v>82</v>
      </c>
      <c r="C115" s="24">
        <v>247549.5</v>
      </c>
      <c r="D115" s="25">
        <v>100176.04</v>
      </c>
      <c r="E115" s="14">
        <f t="shared" si="1"/>
        <v>40.47</v>
      </c>
    </row>
    <row r="116" spans="1:5" ht="15.6" x14ac:dyDescent="0.3">
      <c r="A116" s="6">
        <v>1102</v>
      </c>
      <c r="B116" s="13" t="s">
        <v>83</v>
      </c>
      <c r="C116" s="24">
        <v>58152.51</v>
      </c>
      <c r="D116" s="25">
        <v>26688.99</v>
      </c>
      <c r="E116" s="14">
        <f t="shared" si="1"/>
        <v>45.89</v>
      </c>
    </row>
    <row r="117" spans="1:5" ht="27.6" x14ac:dyDescent="0.3">
      <c r="A117" s="6">
        <v>1105</v>
      </c>
      <c r="B117" s="13" t="s">
        <v>84</v>
      </c>
      <c r="C117" s="24">
        <v>8119</v>
      </c>
      <c r="D117" s="25">
        <v>3444.92</v>
      </c>
      <c r="E117" s="14">
        <f t="shared" si="1"/>
        <v>42.43</v>
      </c>
    </row>
    <row r="118" spans="1:5" ht="27.6" x14ac:dyDescent="0.3">
      <c r="A118" s="6">
        <v>1300</v>
      </c>
      <c r="B118" s="11" t="s">
        <v>85</v>
      </c>
      <c r="C118" s="22">
        <f>SUM(C119)</f>
        <v>2792.8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2792.8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3123700.6899999995</v>
      </c>
      <c r="D120" s="30">
        <f>D73+D82+D86+D91+D96+D99+D105+D108+D114+D118</f>
        <v>1300281.5399999998</v>
      </c>
      <c r="E120" s="12">
        <f t="shared" si="1"/>
        <v>41.63</v>
      </c>
    </row>
    <row r="121" spans="1:5" x14ac:dyDescent="0.3">
      <c r="A121" s="6"/>
      <c r="B121" s="11" t="s">
        <v>88</v>
      </c>
      <c r="C121" s="12">
        <f>C71-C120</f>
        <v>-107434.65999999922</v>
      </c>
      <c r="D121" s="12">
        <f>D71-D120</f>
        <v>-49947.389999999898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Оружило Наталья Валерьевна</cp:lastModifiedBy>
  <cp:lastPrinted>2022-02-03T04:41:41Z</cp:lastPrinted>
  <dcterms:created xsi:type="dcterms:W3CDTF">2016-12-06T08:29:05Z</dcterms:created>
  <dcterms:modified xsi:type="dcterms:W3CDTF">2022-07-20T06:53:39Z</dcterms:modified>
</cp:coreProperties>
</file>