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960" windowWidth="9225" windowHeight="6945" tabRatio="955"/>
  </bookViews>
  <sheets>
    <sheet name="Финансирование" sheetId="35" r:id="rId1"/>
    <sheet name="ЦО_Стратегия" sheetId="37" r:id="rId2"/>
    <sheet name="Динамика пок. Стратегии и Плана" sheetId="36" r:id="rId3"/>
  </sheets>
  <definedNames>
    <definedName name="_xlnm._FilterDatabase" localSheetId="2" hidden="1">'Динамика пок. Стратегии и Плана'!$A$6:$L$99</definedName>
    <definedName name="_xlnm._FilterDatabase" localSheetId="0" hidden="1">Финансирование!$A$5:$N$268</definedName>
    <definedName name="_xlnm._FilterDatabase" localSheetId="1" hidden="1">ЦО_Стратегия!$A$5:$L$35</definedName>
    <definedName name="_xlnm.Print_Titles" localSheetId="2">'Динамика пок. Стратегии и Плана'!$A:$B,'Динамика пок. Стратегии и Плана'!$4:$6</definedName>
    <definedName name="_xlnm.Print_Titles" localSheetId="0">Финансирование!$A:$B,Финансирование!$4:$5</definedName>
    <definedName name="_xlnm.Print_Titles" localSheetId="1">ЦО_Стратегия!$A:$B,ЦО_Стратегия!$3:$5</definedName>
    <definedName name="_xlnm.Print_Area" localSheetId="2">'Динамика пок. Стратегии и Плана'!$A$1:$L$131</definedName>
    <definedName name="_xlnm.Print_Area" localSheetId="0">Финансирование!$A$1:$H$268</definedName>
    <definedName name="_xlnm.Print_Area" localSheetId="1">ЦО_Стратегия!$A$1:$K$41</definedName>
  </definedNames>
  <calcPr calcId="144525"/>
</workbook>
</file>

<file path=xl/calcChain.xml><?xml version="1.0" encoding="utf-8"?>
<calcChain xmlns="http://schemas.openxmlformats.org/spreadsheetml/2006/main">
  <c r="E246" i="35" l="1"/>
  <c r="F246" i="35"/>
  <c r="G246" i="35"/>
  <c r="D246" i="35"/>
  <c r="C242" i="35"/>
  <c r="C245" i="35"/>
  <c r="C246" i="35" l="1"/>
  <c r="C244" i="35"/>
  <c r="C243" i="35"/>
  <c r="D50" i="35" l="1"/>
  <c r="G39" i="35"/>
  <c r="A33" i="37" l="1"/>
  <c r="A34" i="37" s="1"/>
  <c r="A35" i="37" s="1"/>
  <c r="A25" i="37"/>
  <c r="A14" i="37"/>
  <c r="A15" i="37" s="1"/>
  <c r="A16" i="37" s="1"/>
  <c r="A17" i="37" s="1"/>
  <c r="A18" i="37" s="1"/>
  <c r="A19" i="37" s="1"/>
  <c r="A20" i="37" s="1"/>
  <c r="A21" i="37" s="1"/>
  <c r="A22" i="37" s="1"/>
  <c r="A8" i="37"/>
  <c r="A9" i="37" s="1"/>
  <c r="A10" i="37" s="1"/>
  <c r="A11" i="37" s="1"/>
  <c r="A97" i="36" l="1"/>
  <c r="A98" i="36" s="1"/>
  <c r="A99" i="36" s="1"/>
  <c r="A82" i="36"/>
  <c r="A67" i="36"/>
  <c r="A52" i="36"/>
  <c r="A53" i="36" s="1"/>
  <c r="A38" i="36"/>
  <c r="A35" i="36"/>
  <c r="A36" i="36" s="1"/>
  <c r="A31" i="36"/>
  <c r="A27" i="36"/>
  <c r="A9" i="36"/>
  <c r="A10" i="36" s="1"/>
  <c r="A11" i="36" s="1"/>
  <c r="A12" i="36" s="1"/>
  <c r="A13" i="36" s="1"/>
  <c r="A14" i="36" s="1"/>
  <c r="A15" i="36" s="1"/>
  <c r="A16" i="36" s="1"/>
  <c r="F220" i="35" l="1"/>
  <c r="E205" i="35" l="1"/>
  <c r="F205" i="35"/>
  <c r="G205" i="35"/>
  <c r="D205" i="35"/>
  <c r="G123" i="35" l="1"/>
  <c r="G66" i="35"/>
  <c r="G21" i="35" l="1"/>
  <c r="F217" i="35" l="1"/>
  <c r="G101" i="35" l="1"/>
  <c r="E54" i="35" l="1"/>
  <c r="E38" i="35"/>
  <c r="E66" i="35" l="1"/>
  <c r="F66" i="35"/>
  <c r="D66" i="35"/>
  <c r="D74" i="35" l="1"/>
  <c r="E74" i="35"/>
  <c r="F74" i="35"/>
  <c r="G74" i="35"/>
  <c r="D220" i="35"/>
  <c r="E220" i="35"/>
  <c r="G220" i="35"/>
  <c r="C241" i="35"/>
  <c r="C240" i="35"/>
  <c r="C239" i="35"/>
  <c r="C238" i="35"/>
  <c r="C236" i="35"/>
  <c r="C235" i="35"/>
  <c r="C234" i="35"/>
  <c r="C232" i="35"/>
  <c r="C231" i="35"/>
  <c r="C228" i="35"/>
  <c r="C227" i="35"/>
  <c r="C225" i="35"/>
  <c r="C224" i="35"/>
  <c r="C223" i="35"/>
  <c r="C222" i="35"/>
  <c r="C221" i="35"/>
  <c r="C218" i="35"/>
  <c r="C217" i="35"/>
  <c r="C214" i="35"/>
  <c r="C212" i="35"/>
  <c r="C211" i="35"/>
  <c r="C210" i="35"/>
  <c r="C208" i="35"/>
  <c r="C207" i="35"/>
  <c r="C206" i="35"/>
  <c r="C202" i="35"/>
  <c r="C199" i="35"/>
  <c r="C198" i="35"/>
  <c r="C197" i="35"/>
  <c r="C196" i="35"/>
  <c r="G195" i="35"/>
  <c r="F195" i="35"/>
  <c r="E195" i="35"/>
  <c r="D195" i="35"/>
  <c r="C194" i="35"/>
  <c r="C193" i="35"/>
  <c r="C192" i="35"/>
  <c r="G191" i="35"/>
  <c r="F191" i="35"/>
  <c r="E191" i="35"/>
  <c r="D191" i="35"/>
  <c r="C190" i="35"/>
  <c r="C189" i="35"/>
  <c r="C184" i="35"/>
  <c r="C183" i="35"/>
  <c r="C182" i="35"/>
  <c r="C181" i="35"/>
  <c r="G180" i="35"/>
  <c r="F180" i="35"/>
  <c r="E180" i="35"/>
  <c r="D180" i="35"/>
  <c r="C179" i="35"/>
  <c r="C177" i="35"/>
  <c r="C176" i="35"/>
  <c r="C175" i="35"/>
  <c r="C172" i="35"/>
  <c r="C170" i="35"/>
  <c r="C169" i="35"/>
  <c r="C168" i="35"/>
  <c r="C167" i="35"/>
  <c r="C166" i="35"/>
  <c r="C164" i="35"/>
  <c r="C163" i="35"/>
  <c r="C162" i="35"/>
  <c r="C161" i="35"/>
  <c r="C160" i="35"/>
  <c r="C158" i="35"/>
  <c r="C156" i="35"/>
  <c r="C154" i="35"/>
  <c r="C152" i="35"/>
  <c r="C151" i="35"/>
  <c r="C150" i="35"/>
  <c r="C149" i="35"/>
  <c r="C148" i="35"/>
  <c r="C147" i="35"/>
  <c r="C146" i="35"/>
  <c r="C142" i="35"/>
  <c r="C141" i="35"/>
  <c r="C140" i="35"/>
  <c r="C139" i="35"/>
  <c r="C138" i="35"/>
  <c r="C137" i="35"/>
  <c r="C136" i="35"/>
  <c r="C134" i="35"/>
  <c r="C133" i="35"/>
  <c r="C132" i="35"/>
  <c r="C131" i="35"/>
  <c r="C130" i="35"/>
  <c r="C128" i="35"/>
  <c r="C127" i="35"/>
  <c r="G126" i="35"/>
  <c r="F126" i="35"/>
  <c r="E126" i="35"/>
  <c r="D126" i="35"/>
  <c r="C124" i="35"/>
  <c r="C123" i="35"/>
  <c r="C120" i="35"/>
  <c r="C119" i="35"/>
  <c r="C117" i="35"/>
  <c r="C116" i="35"/>
  <c r="C115" i="35"/>
  <c r="C113" i="35"/>
  <c r="C112" i="35"/>
  <c r="C111" i="35"/>
  <c r="C110" i="35"/>
  <c r="C109" i="35"/>
  <c r="C107" i="35"/>
  <c r="C106" i="35"/>
  <c r="C105" i="35"/>
  <c r="C101" i="35"/>
  <c r="C100" i="35"/>
  <c r="C99" i="35"/>
  <c r="C97" i="35"/>
  <c r="C95" i="35"/>
  <c r="C93" i="35"/>
  <c r="C92" i="35"/>
  <c r="C91" i="35"/>
  <c r="C90" i="35"/>
  <c r="C89" i="35"/>
  <c r="C87" i="35"/>
  <c r="C85" i="35"/>
  <c r="C83" i="35"/>
  <c r="C82" i="35"/>
  <c r="C81" i="35"/>
  <c r="C79" i="35"/>
  <c r="C76" i="35"/>
  <c r="C75" i="35"/>
  <c r="C73" i="35"/>
  <c r="C72" i="35"/>
  <c r="G71" i="35"/>
  <c r="F71" i="35"/>
  <c r="E71" i="35"/>
  <c r="D71" i="35"/>
  <c r="C70" i="35"/>
  <c r="C68" i="35"/>
  <c r="C67" i="35"/>
  <c r="C65" i="35"/>
  <c r="C64" i="35"/>
  <c r="C62" i="35"/>
  <c r="C61" i="35"/>
  <c r="C59" i="35"/>
  <c r="C58" i="35"/>
  <c r="C56" i="35"/>
  <c r="C55" i="35"/>
  <c r="C54" i="35"/>
  <c r="C50" i="35"/>
  <c r="C49" i="35"/>
  <c r="C48" i="35"/>
  <c r="C47" i="35"/>
  <c r="C46" i="35"/>
  <c r="C44" i="35"/>
  <c r="C43" i="35"/>
  <c r="C41" i="35"/>
  <c r="C39" i="35"/>
  <c r="C38" i="35"/>
  <c r="C37" i="35"/>
  <c r="C35" i="35"/>
  <c r="C34" i="35"/>
  <c r="C33" i="35"/>
  <c r="C32" i="35"/>
  <c r="C29" i="35"/>
  <c r="C28" i="35"/>
  <c r="C26" i="35"/>
  <c r="C25" i="35"/>
  <c r="C24" i="35"/>
  <c r="C22" i="35"/>
  <c r="C21" i="35"/>
  <c r="C20" i="35"/>
  <c r="C17" i="35"/>
  <c r="C16" i="35"/>
  <c r="C14" i="35"/>
  <c r="C13" i="35"/>
  <c r="C220" i="35" l="1"/>
  <c r="C74" i="35"/>
  <c r="C126" i="35"/>
  <c r="C66" i="35"/>
  <c r="C71" i="35"/>
  <c r="C180" i="35"/>
  <c r="C191" i="35"/>
  <c r="C195" i="35"/>
  <c r="C205" i="35"/>
</calcChain>
</file>

<file path=xl/comments1.xml><?xml version="1.0" encoding="utf-8"?>
<comments xmlns="http://schemas.openxmlformats.org/spreadsheetml/2006/main">
  <authors>
    <author>Пирогова Ирина Александровна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>киа: базовый год 2016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данные Крайстата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данные Крайстата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J19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04"/>
          </rPr>
          <t>добавить "и муниципальными учреждениями культуры"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заменила количество на численность как в стратегии
</t>
        </r>
      </text>
    </comment>
    <comment ref="I3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КИА:
</t>
        </r>
        <r>
          <rPr>
            <sz val="9"/>
            <color indexed="81"/>
            <rFont val="Tahoma"/>
            <family val="2"/>
            <charset val="204"/>
          </rPr>
          <t xml:space="preserve">план 2020г из утв.стратегии, т.к. показатель запланирован только на 2020,2025,2030гг (значение 100 все годы) </t>
        </r>
      </text>
    </comment>
    <comment ref="I34" authorId="0">
      <text>
        <r>
          <rPr>
            <b/>
            <sz val="9"/>
            <color indexed="81"/>
            <rFont val="Tahoma"/>
            <family val="2"/>
            <charset val="204"/>
          </rPr>
          <t>КИА:</t>
        </r>
        <r>
          <rPr>
            <sz val="9"/>
            <color indexed="81"/>
            <rFont val="Tahoma"/>
            <family val="2"/>
            <charset val="204"/>
          </rPr>
          <t xml:space="preserve">
план 2020г из утв.стратегии, показатель запланирован только на 2020,2025,2030гг</t>
        </r>
      </text>
    </comment>
  </commentList>
</comments>
</file>

<file path=xl/comments2.xml><?xml version="1.0" encoding="utf-8"?>
<comments xmlns="http://schemas.openxmlformats.org/spreadsheetml/2006/main">
  <authors>
    <author>Пирогова Ирина Александровна</author>
  </authors>
  <commentList>
    <comment ref="B13" authorId="0">
      <text>
        <r>
          <rPr>
            <b/>
            <sz val="9"/>
            <color indexed="81"/>
            <rFont val="Tahoma"/>
            <family val="2"/>
            <charset val="204"/>
          </rPr>
          <t>данные Крайстата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Крайстата
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КИА: </t>
        </r>
        <r>
          <rPr>
            <sz val="9"/>
            <color indexed="81"/>
            <rFont val="Tahoma"/>
            <family val="2"/>
            <charset val="204"/>
          </rPr>
          <t xml:space="preserve">Ср.спис МСП/ (Ср.спис раб. Организаций +Ср.сп ИП+Ср.сп работников ИП)
</t>
        </r>
      </text>
    </comment>
  </commentList>
</comments>
</file>

<file path=xl/sharedStrings.xml><?xml version="1.0" encoding="utf-8"?>
<sst xmlns="http://schemas.openxmlformats.org/spreadsheetml/2006/main" count="782" uniqueCount="628">
  <si>
    <t>Содействие занятости граждан, нуждающихся в социальной защите и не способных на равных условиях конкурировать на рынке труда</t>
  </si>
  <si>
    <t>Развитие инклюзивного образования</t>
  </si>
  <si>
    <t>Реализация краевых флагманских программ молодёжной политики</t>
  </si>
  <si>
    <t>Реализация инфраструктурных проектов молодёжной политики</t>
  </si>
  <si>
    <t>Реализация мероприятий по профилактике негативных проявлений в молодёжной среде</t>
  </si>
  <si>
    <t>Формирование у населения основ противодействия идеологии терроризма и готовности к действиям в условиях вероятного совершения террористического акта</t>
  </si>
  <si>
    <t>Профилактика правонарушений</t>
  </si>
  <si>
    <t>Повышение уровня безопасности дорожного движения и транспортной безопасности</t>
  </si>
  <si>
    <t>Создание эффективной системы предупреждения пожаров на территории города</t>
  </si>
  <si>
    <t>Стратегическое направление 3. Рынок труда</t>
  </si>
  <si>
    <t>Содействие развитию самозанятости безработных граждан, в том числе через развитие малых форм хозяйствования – личных подсобных хозяйств, крестьянско-фермерских хозяйств</t>
  </si>
  <si>
    <t>Реализация мероприятий, направленных на профессиональную подготовку, повышение квалификации и переподготовку  населения</t>
  </si>
  <si>
    <t>Организация межведомственного взаимодействия по прогнозированию кадровой потребности, обеспечению выпуска специалистов, соответствующих перспективной потребности экономики города</t>
  </si>
  <si>
    <t>Задача 2.1. Популяризация программ здорового образа жизни и формирование идеологии ответственности за свое здоровье</t>
  </si>
  <si>
    <t>Поддержка молодёжных общественных инициатив</t>
  </si>
  <si>
    <t>№ п/п</t>
  </si>
  <si>
    <t>Привлечение и поддержка молодых специалистов</t>
  </si>
  <si>
    <t>Наименование показателя</t>
  </si>
  <si>
    <t>Темп роста объема отгруженных товаров, выполненных работ и услуг собственными силами организаций к базовому году</t>
  </si>
  <si>
    <t>Создание благоприятных условий для привлечения инвестиций в экономику города, в том числе путем создания территории опережающего социально-экономического развития (ТОСЭР)</t>
  </si>
  <si>
    <t xml:space="preserve">Техническое перевооружение производственных мощностей Красноярской ГРЭС-2  </t>
  </si>
  <si>
    <t xml:space="preserve">Благоустройство дворовых территорий </t>
  </si>
  <si>
    <t>Развитие автоматизированной системы оплаты проезда на городском пассажирском транспорте «Транспортной карты»</t>
  </si>
  <si>
    <t>Сохранение водных биологических ресурсов</t>
  </si>
  <si>
    <t>Организация и выполнение промышленными предприятиями города организационно-технических мероприятий по охране окружающей среды</t>
  </si>
  <si>
    <t>Строительство третьей очереди полигона твёрдых бытовых отходов</t>
  </si>
  <si>
    <t>Выявление несанкционированных свалок бытовых отходов и мусора на землях общего пользования, контроль и организация работы по их ликвидации</t>
  </si>
  <si>
    <t>Организация процессов утилизации ртутьсодержащих отходов</t>
  </si>
  <si>
    <t>Внедрение системы экологического мониторинга</t>
  </si>
  <si>
    <t>Организация системной работы по экологическому просвещению населения</t>
  </si>
  <si>
    <t>Актуализация перечня муниципального имущества и земельных участков, предоставляемых в аренду  субъектам МСП на льготных условиях для организации и ведения предпринимательской деятельности</t>
  </si>
  <si>
    <t>Создание условий, обеспечивающих возможность лицам с ограниченными возможностями здоровья и инвалидам,  заниматься физической культурой и спортом</t>
  </si>
  <si>
    <t>Строительство универсального спортивного зала с искусственным льдом и трибунами для зрителей</t>
  </si>
  <si>
    <t>Внедрение социального контракта</t>
  </si>
  <si>
    <t xml:space="preserve">Подготовка и утверждение проектов планировки и межевания территорий города </t>
  </si>
  <si>
    <t xml:space="preserve">Сохранение и популяризация народной культуры </t>
  </si>
  <si>
    <t>Совершенствование уровня антитеррористической защищенности объектов инфраструктуры и жизнеобеспечения, мест массового пребывания людей от террористических посягательств</t>
  </si>
  <si>
    <t>Повышение надежности объектов и сооружений в паводкоопасный период</t>
  </si>
  <si>
    <t>Совершенствование организационных форм содействия занятости населения с учетом специфических потребностей отдельных социально-демографических и профессионально-квалификационных категорий населения</t>
  </si>
  <si>
    <t xml:space="preserve">Капитальный ремонт и ремонт автомобильных дорог общего пользования </t>
  </si>
  <si>
    <t>Расширение доступа субъектов МСП к финансовым ресурсам, в том числе льготному финансированию</t>
  </si>
  <si>
    <t>Развитие и совершенствование амбулаторно-поликлинического звена</t>
  </si>
  <si>
    <t>Создание устойчивого культурного образа города Зеленогорска как территории культурных традиций и творческих инноваций, в том числе:</t>
  </si>
  <si>
    <t>Продвижение культуры города за его пределами в форме гастролей, участия в конкурсах, выставках, фестивалях</t>
  </si>
  <si>
    <t xml:space="preserve">Организация и проведение массовых физкультурно-спортивных мероприятий </t>
  </si>
  <si>
    <t>Развитие физкультурно-спортивной работы в трудовых коллективах по месту работы,  в клубах по месту жительства граждан</t>
  </si>
  <si>
    <t>Пропаганда здорового образа жизни, популяризация физической культуры  и спорта среди различных групп населения</t>
  </si>
  <si>
    <t>Создание коворкинг-центра для предпринимателей</t>
  </si>
  <si>
    <t>Запуск системы вовлечения жителей в предпринимательскую деятельность</t>
  </si>
  <si>
    <t>Повышение качества предоставляемых населению физкультурно-спортивных услуг</t>
  </si>
  <si>
    <t>Капитальный ремонт объектов физической культуры и спорта</t>
  </si>
  <si>
    <t>Внедрение и дальнейшее развитие аппаратно-программного комплекса  «Безопасный город» (АПК «Безопасный город»)</t>
  </si>
  <si>
    <t>Организация и проведение физкультурных и спортивных мероприятий в рамках Всероссийского физкультурно-спортивного комплекса "ГТО" среди различных групп населения</t>
  </si>
  <si>
    <t>Актуализация Генерального плана города Зеленогорска</t>
  </si>
  <si>
    <t>Актуализация Правил землепользования и застройки города Зеленогорска</t>
  </si>
  <si>
    <t>Количество спортсменов  города в составе краевых, национальных сборных команд по видам спорта</t>
  </si>
  <si>
    <t>Количество лиц, принявших участие в выполнении нормативов испытаний (тестов) комплекса ГТО</t>
  </si>
  <si>
    <t>Доля граждан, открывших собственное дело, в общей численности безработных граждан, зарегистрированных в органах службы занятости</t>
  </si>
  <si>
    <t>Доля трудоустроенных граждан, относящихся к категории инвалидов, в общей численности инвалидов, обратившихся в целях поиска подходящей работы</t>
  </si>
  <si>
    <t>Удельный вес уловленных и обезвреженных вредных веществ в общем объеме загрязняющих веществ</t>
  </si>
  <si>
    <t>Доля твердых коммунальных отходов, подлежащих переработке и утилизации в общем объеме образующихся твердых коммунальных отходов</t>
  </si>
  <si>
    <t>Оснащение учреждений культуры оборудованием и инвентарем для организации и проведения культурных мероприятий</t>
  </si>
  <si>
    <t xml:space="preserve">Устройство плоскостных спортивных сооружений и обустройство рекреационных зон </t>
  </si>
  <si>
    <t>Развитие социального проектирования среди обучающихся</t>
  </si>
  <si>
    <t>Развитие новых систем оценки качества образовательных услуг</t>
  </si>
  <si>
    <t xml:space="preserve">Создание здоровьесохраняющей образовательной среды </t>
  </si>
  <si>
    <t>Развитие системы дополнительного образования</t>
  </si>
  <si>
    <t xml:space="preserve">Развитие системы участия обучающихся в мероприятиях для талантливых детей </t>
  </si>
  <si>
    <t>Реализация муниципального сетевого проекта «Школьный технопарк»</t>
  </si>
  <si>
    <t>Реализация программы  прикладной инженерии «Агентство прогрессивных решений»</t>
  </si>
  <si>
    <t xml:space="preserve">Ранняя профориентация, предпрофессиональная и профессиональная подготовка обучающихся </t>
  </si>
  <si>
    <t xml:space="preserve">Создание инновационных образовательных пространств, оснащённых современным оборудованием </t>
  </si>
  <si>
    <t>Реализация проекта «Автоматизация образовательных учреждений»</t>
  </si>
  <si>
    <t xml:space="preserve">Удовлетворенность населения качеством образовательных услуг  </t>
  </si>
  <si>
    <t>Удельный вес численности обучающихся с ограниченными возможностями здоровья, получающих образование в общеобразовательных организациях в соответствии с федеральным государственным образовательным стандартом начального общего образования обучающихся с ограниченными возможностями здоровья, в общем количестве обучающихся с ограниченными возможностями здоровья</t>
  </si>
  <si>
    <t>Доля выпускников муниципальных бюджетных общеобразовательных учреждений, которые поступают на специальности инженерно-технического и естественно-научного направлений в высшие и средние профессиональные учебные заведения</t>
  </si>
  <si>
    <t>Реализация мер, направленных на охрану здоровья матери и ребенка, улучшение здоровья подростков</t>
  </si>
  <si>
    <t>Расширение доступа субъектов МСП к закупкам товаров, работ, услуг организациями муниципального сектора экономики</t>
  </si>
  <si>
    <t>Обеспечение деятельности Ресурсного центра поддержки социально ориентированных некоммерческих организаций города (СО НКО)</t>
  </si>
  <si>
    <t>Организация совместных мероприятий с представителями институтов гражданского общества</t>
  </si>
  <si>
    <t>Содействие в организации общественных работ</t>
  </si>
  <si>
    <t>Повышение профессионального уровня и конкурентоспособности населения</t>
  </si>
  <si>
    <t>Создание безопасных и комфортных условий в образовательных  учреждениях</t>
  </si>
  <si>
    <t xml:space="preserve">Реконструкция, модернизация и ремонт объектов коммунальной инфраструктуры города </t>
  </si>
  <si>
    <t>Капитальный ремонт многоквартирных домов</t>
  </si>
  <si>
    <t xml:space="preserve">Обновление подвижного состава пассажирского автомобильного транспорта </t>
  </si>
  <si>
    <t>Разработка местных нормативов градостроительного проектирования</t>
  </si>
  <si>
    <t>Актуализация схемы размещения рекламных конструкций на территории  города</t>
  </si>
  <si>
    <t>Создание условий для развития жилищного строительства</t>
  </si>
  <si>
    <t>Создание современной прогулочной зоны на набережной реки Кан</t>
  </si>
  <si>
    <t>Обеспечение доступности лучших образцов отечественного профессионального искусства в культурной жизни города</t>
  </si>
  <si>
    <t>Обеспечение доступности качественного дополнительного предпрофессионального образования в сфере культуры и искусства, поддержка одаренных детей</t>
  </si>
  <si>
    <t xml:space="preserve">Организация и проведение общегородских культурно-досуговых мероприятий </t>
  </si>
  <si>
    <t>Капитальный ремонт учреждений культуры</t>
  </si>
  <si>
    <t xml:space="preserve">Оказание медицинской помощи населению Рыбинского, Уярского, Саянского, Партизанского районов, г. Бородино на базе первичного сосудистого отделения филиала ФГБУЗ СКЦ ФМБА России КБ № 42  </t>
  </si>
  <si>
    <t xml:space="preserve">Обеспечение и совершенствование системы оказания реабилитационных услуг на базе физиотерапевтической поликлиники, в том числе путем организации гериатрической службы </t>
  </si>
  <si>
    <t xml:space="preserve">Создание условий для повышения эффективности и уровня подготовки спортивного резерва </t>
  </si>
  <si>
    <t>Повышение эффективности оказания специализированной медицинской помощи,  приоритетно направленной на снижение смертности от болезней системы кровообращения, новообразований</t>
  </si>
  <si>
    <t>Реконструкция, модернизация и ремонт систем электроснабжения
города Зеленогорска</t>
  </si>
  <si>
    <t>Охват всех граждан диспансеризацией</t>
  </si>
  <si>
    <t>Доля посещений детьми медицинских организаций с профилактическими целями</t>
  </si>
  <si>
    <t xml:space="preserve">Расширение сферы применения информационно-коммуникационных технологий </t>
  </si>
  <si>
    <t xml:space="preserve">Повышение уровня доступности  объектов и услуг в приоритетных сферах жизнедеятельности инвалидов и других маломобильных групп населения </t>
  </si>
  <si>
    <t>Совершенствование системы предоставления гражданам социальных услуг организациями социального обслуживания населения</t>
  </si>
  <si>
    <t>Сохранение и развитие культурного наследия города</t>
  </si>
  <si>
    <t>Развитие деятельности природного зоологического парка</t>
  </si>
  <si>
    <t>Внедрение и расширение дистанционных сервисов для жителей управляющими компаниями</t>
  </si>
  <si>
    <t>Размещение управляющими компаниями информации в государственной информационной системе ЖКХ, в предусмотренном  законодательством объеме, включая планы проведения ремонтных работ</t>
  </si>
  <si>
    <t xml:space="preserve">Внедрение информационно-аналитического программного комплекса управления земельно-имущественными отношениями </t>
  </si>
  <si>
    <t>Единицы измерения</t>
  </si>
  <si>
    <t>%</t>
  </si>
  <si>
    <t>ед.</t>
  </si>
  <si>
    <t>Число субъектов малого и среднего предпринимательства на 10 000 жителей</t>
  </si>
  <si>
    <t xml:space="preserve">Темп роста оборота организаций малого и среднего предпринимательства к базовому году </t>
  </si>
  <si>
    <t>человек</t>
  </si>
  <si>
    <t>Доля детей в возрасте от 1 до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от 1 до 6 лет</t>
  </si>
  <si>
    <t>Доля детей первой и второй групп здоровья в общей численности обучающихся в общеобразовательных учреждениях муниципальной формы собственности</t>
  </si>
  <si>
    <t>единиц</t>
  </si>
  <si>
    <t>Ожидаемая продолжительность жизни</t>
  </si>
  <si>
    <t>лет</t>
  </si>
  <si>
    <t>Количество предметов основного фонда учреждений музейного типа всех форм собственности</t>
  </si>
  <si>
    <t xml:space="preserve">Численность пользователей общедоступных библиотек всех форм собственности </t>
  </si>
  <si>
    <t>Количество общественных проектов, получивших ресурсную поддержку, нарастающим итогом</t>
  </si>
  <si>
    <t xml:space="preserve">Доля молодежи города Зеленогорска, вовлеченная в деятельность Молодежного центра </t>
  </si>
  <si>
    <t>Удельный вес общей площади жилищного фонда, оборудованной:</t>
  </si>
  <si>
    <t>центральным водопроводом</t>
  </si>
  <si>
    <t>канализацией</t>
  </si>
  <si>
    <t>централизованным отоплением</t>
  </si>
  <si>
    <t>горячим водоснабжением</t>
  </si>
  <si>
    <t>газом</t>
  </si>
  <si>
    <t>Общая площадь жилых помещений, приходящаяся в среднем на одного жителя</t>
  </si>
  <si>
    <t>кв. м</t>
  </si>
  <si>
    <t>Ввод в действие жилых домов на одного жителя</t>
  </si>
  <si>
    <t>кв. м/чел.</t>
  </si>
  <si>
    <t>Доля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</t>
  </si>
  <si>
    <t>Удельный вес граждан, получающих меры социальной поддержки адресно (с учетом доходности), в общей численности получателей мер социальной поддержки</t>
  </si>
  <si>
    <t>-</t>
  </si>
  <si>
    <t>Доля граждан, получивших социальные услуги в организациях социального обслуживания граждан, в общей численности граждан, обратившихся за их получением</t>
  </si>
  <si>
    <t>Уровень удовлетворенности населения города Зеленогорска качеством предоставления государственных услуг в сфере социальной поддержки, социального обслуживания населения</t>
  </si>
  <si>
    <t>Снижение рисков и смягчение последствий чрезвычайных ситуаций природного и техногенного характера</t>
  </si>
  <si>
    <t>Обеспеченность системами видеонаблюдения мест массового пребывания людей на территории города Зеленогорска</t>
  </si>
  <si>
    <t>Цель 2 уровня – рост предпринимательской активности</t>
  </si>
  <si>
    <t>Цель 2 уровня – создание сбалансированного по спросу и предложению рынка труда Зеленогорска</t>
  </si>
  <si>
    <t>Цель 2 уровня – обеспечение условий для доступного и качественного непрерывного образования в соответствии с индивидуальными запросами, способностями и потребностями каждого жителя Зеленогорска</t>
  </si>
  <si>
    <t>Цель 1 уровня: повышение конкурентоспособности экономики города на основе широкого использования инновационных технологий</t>
  </si>
  <si>
    <t>Стратегическая цель: повышение качества и уровня жизни населения города на основе устойчивого роста экономики, формирования среды, благоприятной для предпринимательской деятельности и комфортного проживания</t>
  </si>
  <si>
    <t>Цель 2 уровня – повышение гражданской активности через рост инициации общественных проектов, реализуемых на территории города</t>
  </si>
  <si>
    <t>Количество организованных мероприятий, включая фестивали, концерты, инсталляции, тренинги, обучающие семинары и интерактивные программы, творческие встречи и мастер-классы</t>
  </si>
  <si>
    <t>единиц ежегодно</t>
  </si>
  <si>
    <t>Цель 2 уровня – повышение уровня комфортности  проживания в городе в соответствии с запросами горожан</t>
  </si>
  <si>
    <t>Цель 2 уровня – повышение уровня безопасности проживания и работы в городе</t>
  </si>
  <si>
    <t>Цель 2 уровня – повышение эффективности обеспечивающих жизнедеятельность города сервисов и инфраструктур</t>
  </si>
  <si>
    <t>Объем отгруженных товаров, выполненных работ, оказанных услуг собственными силами организаций в расчете на душу населения</t>
  </si>
  <si>
    <t>Цель 1 уровня –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</si>
  <si>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Цель 2 уровня – развитие здоровьесберегающей среды как основы формирования города – территории здоровья</t>
  </si>
  <si>
    <t>Цель 3 уровня – укрепление здоровья каждого гражданина и общества в целом и увеличение продолжительности жизни, продление периода активного долголетия зеленогорцев</t>
  </si>
  <si>
    <t>Цель 3 уровня – повышение уровня физической культуры горожан и степени доступности услуг индустрии здорового образа жизни</t>
  </si>
  <si>
    <t>Цель 1 уровня -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</si>
  <si>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Цель 3 уровня – повышение эффективности функционирования жилищно-коммунальной сферы, обеспечивающей доступность жилья для граждан, безопасное и комфортное проживание в нём</t>
  </si>
  <si>
    <t>Цель 3 уровня – развитие улично-дорожной сети города и повышение качества транспортного обслуживания населения</t>
  </si>
  <si>
    <t>Цель 3 уровня – трансформация городского пространства и внешнего облика Зеленогорска в целях формирования представления о комфортном, удобном, безопасном, привлекательном городе для жизни и работы</t>
  </si>
  <si>
    <t>Цель 3 уровня – повышение уровня общественной безопасности населения</t>
  </si>
  <si>
    <t>Цель 3 уровня – улучшение экологической ситуации на территории г. Зеленогорска</t>
  </si>
  <si>
    <t>Количество многоквартирных домов, в которых проведен капитальный ремонт</t>
  </si>
  <si>
    <t>Доля активных пользователей использующих функции личного кабинета в сфере ЖКХ</t>
  </si>
  <si>
    <t>Доля населения, пользующегося электронным проездным билетом</t>
  </si>
  <si>
    <t>Доля детей в возрасте 5 – 18 лет, получающих услуги по дополнительному образованию в муниципальных бюджетных учреждениях дополнительного образования в сфере культуры и искусства, в общей численности детей данной возрастной группы</t>
  </si>
  <si>
    <t>Доля учреждений социальной сферы, оснащенных сайтом, в том числе</t>
  </si>
  <si>
    <t>- образовательные учреждения</t>
  </si>
  <si>
    <t>- учреждения культуры</t>
  </si>
  <si>
    <t>- учреждения физкультуры и спорта</t>
  </si>
  <si>
    <t>- учреждения социальной защиты населения</t>
  </si>
  <si>
    <t>Обеспеченность инженерно-техническими средствами охраны территорий муниципальных бюджетных учреждений, в том числе:</t>
  </si>
  <si>
    <t>Доля обучающихся в общеобразовательных учреждениях, переведённых на  единую электронную карту школьника</t>
  </si>
  <si>
    <t>1. Цель: повышение конкурентоспособности экономики города на основе широкого использования инновационных технологий</t>
  </si>
  <si>
    <t>Задача: Укрепление позиций АО «ПО ЭХЗ» на российском и мировом рынках производства ядерной продукции</t>
  </si>
  <si>
    <t>1.1.</t>
  </si>
  <si>
    <t>1.2.</t>
  </si>
  <si>
    <t>Задача: Обеспечение динамичного роста объемов производства продукции, увеличение фондоотдачи используемых ресурсов</t>
  </si>
  <si>
    <t>Стратегическое направление "Современные высокотехнологичные производства"</t>
  </si>
  <si>
    <t>Стратегическое направление "Предпринимательская активность"</t>
  </si>
  <si>
    <t>Задача: Совершенствование системы финансовой и имущественной поддержки малого и среднего предпринимательства</t>
  </si>
  <si>
    <t>1.8.</t>
  </si>
  <si>
    <t>1.9.</t>
  </si>
  <si>
    <t>1.10.</t>
  </si>
  <si>
    <t>Задача: Оказание организационной, методической, консультационной помощи и информационных услуг субъектам малого и среднего предпринимательства</t>
  </si>
  <si>
    <t>1.13.</t>
  </si>
  <si>
    <t>Задача: Содействие в продвижении производимых товаров (работ, услуг) субъектов малого и среднего предпринимательства на товарные рынки</t>
  </si>
  <si>
    <t>1.14.</t>
  </si>
  <si>
    <t>Задача: Содействие занятости населения</t>
  </si>
  <si>
    <t>1.16.</t>
  </si>
  <si>
    <t>1.17.</t>
  </si>
  <si>
    <t>1.18.</t>
  </si>
  <si>
    <t>1.19.</t>
  </si>
  <si>
    <t>1.20.</t>
  </si>
  <si>
    <t>1.21.</t>
  </si>
  <si>
    <t>1.22.</t>
  </si>
  <si>
    <t>Задача: Совершенствование кадрового потенциала</t>
  </si>
  <si>
    <t>1.23.</t>
  </si>
  <si>
    <t>1.24.</t>
  </si>
  <si>
    <t>2. Цель: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</si>
  <si>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Задача: Создание условий для обеспечения нового качества образования в интересах инновационного, социально-ориентированного развития города, края, страны</t>
  </si>
  <si>
    <t>2.1.</t>
  </si>
  <si>
    <t>2.2.</t>
  </si>
  <si>
    <t>2.3.</t>
  </si>
  <si>
    <t>Задача: Создание условий для сохранения здоровья детей и успешной социализации детей с ограниченными возможностями здоровья</t>
  </si>
  <si>
    <t>2.4.</t>
  </si>
  <si>
    <t>2.5.</t>
  </si>
  <si>
    <t>Задача: Выявление, адресное сопровождение и поддержка одарённых детей</t>
  </si>
  <si>
    <t>2.6.</t>
  </si>
  <si>
    <t>2.7.</t>
  </si>
  <si>
    <t xml:space="preserve">Задача: Формирование новой технологической среды в системе образования </t>
  </si>
  <si>
    <t>2.8.</t>
  </si>
  <si>
    <t>2.9.</t>
  </si>
  <si>
    <t>2.10.</t>
  </si>
  <si>
    <t>Задача: Совершенствование инфраструктуры городской системы образования и модернизация материально-технической базы учреждений</t>
  </si>
  <si>
    <t>2.11.</t>
  </si>
  <si>
    <t>2.12.</t>
  </si>
  <si>
    <t>2.13.</t>
  </si>
  <si>
    <t>Стратегическое направление "Здоровый город"</t>
  </si>
  <si>
    <t>2.14.</t>
  </si>
  <si>
    <t>Задача: Обеспечение высокотехнологичной качественной и доступной медицинской помощи</t>
  </si>
  <si>
    <t>2.15.</t>
  </si>
  <si>
    <t>2.16.</t>
  </si>
  <si>
    <t>2.17.</t>
  </si>
  <si>
    <t>Задача: Совершенствование методов медицинской реабилитации, формирование эффективной системы восстановления здоровья</t>
  </si>
  <si>
    <t>2.18.</t>
  </si>
  <si>
    <t>Задача: Вовлечение жителей близлежащих районов в систему здоровьесбережения</t>
  </si>
  <si>
    <t>2.19.</t>
  </si>
  <si>
    <t>Задача: Вовлечение жителей города в занятия физической культурой и спортом</t>
  </si>
  <si>
    <t>2.20.</t>
  </si>
  <si>
    <t>2.21.</t>
  </si>
  <si>
    <t>2.22.</t>
  </si>
  <si>
    <t>2.23.</t>
  </si>
  <si>
    <t>2.24.</t>
  </si>
  <si>
    <t>Задача: Развитие адаптивной физической культуры и спорта</t>
  </si>
  <si>
    <t>2.25.</t>
  </si>
  <si>
    <t>Задача: Совершенствование системы подготовки спортивного резерва</t>
  </si>
  <si>
    <t>2.26.</t>
  </si>
  <si>
    <t>Задача: Совершенствование городской инфраструктуры физической культуры и спорта</t>
  </si>
  <si>
    <t>2.28.</t>
  </si>
  <si>
    <t>2.27.</t>
  </si>
  <si>
    <t>2.29.</t>
  </si>
  <si>
    <t>Задача: Формирование культурной идентичности города</t>
  </si>
  <si>
    <t>2.30.</t>
  </si>
  <si>
    <t>2.30.2.</t>
  </si>
  <si>
    <t>Задача: Продвижение культурных ценностей и услуг на основании запросов людей, живущих в Зеленогорске</t>
  </si>
  <si>
    <t>2.32.</t>
  </si>
  <si>
    <t>2.33.</t>
  </si>
  <si>
    <t>2.34.</t>
  </si>
  <si>
    <t>2.35.</t>
  </si>
  <si>
    <t>2.36.</t>
  </si>
  <si>
    <t>Задача: Укрепление единого культурного пространства на основе межведомственного взаимодействия</t>
  </si>
  <si>
    <t>2.37.</t>
  </si>
  <si>
    <t>Задача: Развитие инфраструктуры отрасли «культура»</t>
  </si>
  <si>
    <t>2.40.</t>
  </si>
  <si>
    <t>2.41.</t>
  </si>
  <si>
    <t>Стратегическое направление "Активный город"</t>
  </si>
  <si>
    <t>Задача: Содействие созданию и развитию деятельности некоммерческих организаций самоуправления граждан</t>
  </si>
  <si>
    <t>2.42.</t>
  </si>
  <si>
    <t>2.43.</t>
  </si>
  <si>
    <t>Задача: Формирование развивающего и мотивирующего социальную активность информационного пространства</t>
  </si>
  <si>
    <t>2.44.</t>
  </si>
  <si>
    <t>Задача: Эффективное взаимодействие органов местного самоуправления с институтами гражданского общества</t>
  </si>
  <si>
    <t>2.46.</t>
  </si>
  <si>
    <t>2.48.</t>
  </si>
  <si>
    <t>2.49.</t>
  </si>
  <si>
    <t>Задача: Улучшение условий для успешной социализации и эффективной самореализации молодёжи</t>
  </si>
  <si>
    <t>2.50.</t>
  </si>
  <si>
    <t>Организация и проведение «Изумрудной лиги КВН»</t>
  </si>
  <si>
    <t>2.51.</t>
  </si>
  <si>
    <t>2.52.</t>
  </si>
  <si>
    <t>2.53.</t>
  </si>
  <si>
    <t>2.54.</t>
  </si>
  <si>
    <t>2.55.</t>
  </si>
  <si>
    <t>2.56.</t>
  </si>
  <si>
    <t>Развитие добровольческого движения среди молодежи</t>
  </si>
  <si>
    <t>3. Цель: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</si>
  <si>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Стратегическое направление "Комфортный город"</t>
  </si>
  <si>
    <t>Задача: Приведение городской коммунальной инфраструктуры в соответствие с современными требованиями надежности, качества и энергоэффективности</t>
  </si>
  <si>
    <t>3.6.</t>
  </si>
  <si>
    <t>3.7.</t>
  </si>
  <si>
    <t>Задача: Воспроизводство жилищного фонда</t>
  </si>
  <si>
    <t>3.10.</t>
  </si>
  <si>
    <t>Задача: Строительство новых и реконструкция существующих объектов дорожной инфраструктуры</t>
  </si>
  <si>
    <t>3.13.</t>
  </si>
  <si>
    <t>3.14.</t>
  </si>
  <si>
    <t>Задача: Совершенствование процесса управления транспортными потоками  и повышение качества предоставляемых  транспортных услуг</t>
  </si>
  <si>
    <t>Задача: Актуализация документов территориального планирования</t>
  </si>
  <si>
    <t>3.16.</t>
  </si>
  <si>
    <t>3.17.</t>
  </si>
  <si>
    <t>3.18.</t>
  </si>
  <si>
    <t>3.19.</t>
  </si>
  <si>
    <t>3.20.</t>
  </si>
  <si>
    <t>Задача: Осуществление функциональной и эстетичной организации пространства</t>
  </si>
  <si>
    <t>3.21.</t>
  </si>
  <si>
    <t>3.22.</t>
  </si>
  <si>
    <t>Задача: Улучшение фасадов зданий, строений и сооружений</t>
  </si>
  <si>
    <t>3.25.</t>
  </si>
  <si>
    <t>3.28.</t>
  </si>
  <si>
    <t>Стратегическое направление "Безопасный город"</t>
  </si>
  <si>
    <t>Задача: Укрепление режима безопасного функционирования объектов повышенного риска и объектов систем жизнеобеспечения населения</t>
  </si>
  <si>
    <t>3.29.</t>
  </si>
  <si>
    <t>3.30.</t>
  </si>
  <si>
    <t>3.31.</t>
  </si>
  <si>
    <t>3.32.</t>
  </si>
  <si>
    <t>3.33.</t>
  </si>
  <si>
    <t>3.34.</t>
  </si>
  <si>
    <t>Задача: Предотвращение и снижение существующего негативного воздействия на окружающую среду и здоровье населения</t>
  </si>
  <si>
    <t>3.35.</t>
  </si>
  <si>
    <t>3.36.</t>
  </si>
  <si>
    <t>3.37.</t>
  </si>
  <si>
    <t>3.38.</t>
  </si>
  <si>
    <t>3.39.</t>
  </si>
  <si>
    <t>Задача: Организация комплексного мониторинга экологического состояния окружающей среды на территории города</t>
  </si>
  <si>
    <t>3.40.</t>
  </si>
  <si>
    <t>Задача: Формирование экологической культуры населения, развитие экологического образования и воспитания</t>
  </si>
  <si>
    <t>3.41.</t>
  </si>
  <si>
    <t>Задача: Предупреждение возникновения чрезвычайных ситуаций</t>
  </si>
  <si>
    <t>3.42.</t>
  </si>
  <si>
    <t>3.43.</t>
  </si>
  <si>
    <t>3.44.</t>
  </si>
  <si>
    <t>Задача: Обеспечение комплексного взаимодействия с организациями, осуществляющими деятельность на потенциально опасных объектах</t>
  </si>
  <si>
    <t>3.45.</t>
  </si>
  <si>
    <t>Стратегическое направление " Доступный город"</t>
  </si>
  <si>
    <t>Задача: Совершенствование системы социальной поддержки отдельных категорий граждан и семей с детьми путем усиления адресного подхода и принципа нуждаемости</t>
  </si>
  <si>
    <t>3.46.</t>
  </si>
  <si>
    <t>Предоставление гражданам мер социальной поддержки с применением принципов адресности и критериев нуждаемости</t>
  </si>
  <si>
    <t>3.47.</t>
  </si>
  <si>
    <t>Задача: Приспособление существующих объектов социальной, инженерной и транспортной инфраструктур с учетом потребностей маломобильных групп населения</t>
  </si>
  <si>
    <t>3.48.</t>
  </si>
  <si>
    <t>3.49.</t>
  </si>
  <si>
    <t>3.50.</t>
  </si>
  <si>
    <t>3.51.</t>
  </si>
  <si>
    <t>Внедрение системы автоматизированного контроля и учета потребления ресурсов в муниципальных бюджетных учреждениях</t>
  </si>
  <si>
    <t>3.53.</t>
  </si>
  <si>
    <t>3.54.</t>
  </si>
  <si>
    <t>3.55.</t>
  </si>
  <si>
    <t>Задача: Внедрение информационных технологий в систему управления жизнедеятельностью города</t>
  </si>
  <si>
    <t>3.56.</t>
  </si>
  <si>
    <t>3.57.</t>
  </si>
  <si>
    <t>Актуализация информации, формируемой в процессе планирования и исполнения местного бюджета, в автоматизированной информационной системе, обеспечивающей формирование «Бюджета для граждан»</t>
  </si>
  <si>
    <t>Размещение информации на едином портале интегрированной информационной системы управления общественными финансами «Электронный бюджет» в соответствии с установленным перечнем</t>
  </si>
  <si>
    <t>3.58.</t>
  </si>
  <si>
    <t>3.59.</t>
  </si>
  <si>
    <t>Развитие сельскохозяйственного производства</t>
  </si>
  <si>
    <t>1.3.</t>
  </si>
  <si>
    <t>1.4.</t>
  </si>
  <si>
    <t>1.5.</t>
  </si>
  <si>
    <t>1.6.</t>
  </si>
  <si>
    <t>1.7.</t>
  </si>
  <si>
    <t>Задача: Удовлетворение потребности экономики в кадрах</t>
  </si>
  <si>
    <t>Задача: Стимулирование инвестиционной активности</t>
  </si>
  <si>
    <t>Стратегическое направление "Образованный город"</t>
  </si>
  <si>
    <t>Стратегическое направлени "Творческий город"</t>
  </si>
  <si>
    <t>Задача:Укрепление основ правопорядка и безопасной жизнедеятельности населения</t>
  </si>
  <si>
    <t>Стратегическое направление  "Умный" город"</t>
  </si>
  <si>
    <t xml:space="preserve">Задача: Автоматизированный коммерческий контроль, учет энергоресурсов и электроэнергии </t>
  </si>
  <si>
    <t>Задача: Расширение электронных сервисов для населения</t>
  </si>
  <si>
    <t xml:space="preserve">Создание эффективной системы противодействия коррупции в деятельности  органов местного самоуправления 
г. Зеленогорска, муниципальных учреждений и предприятий г. Зеленогорска, обеспечение защиты прав и законных интересов граждан и общества от проявлений коррупции
</t>
  </si>
  <si>
    <t>Реализация проекта «Трудовые отряды Главы ЗАТО г. Зеленогорска»</t>
  </si>
  <si>
    <t>Приведение в соответствие с Положением о порядке установки и эксплуатации нестационарных торговых объектов на территории города Зеленогорска и Правилами установки и эксплуатации рекламных конструкций на территории города Зеленогорска (далее - Положение и Правила), утвержденных решениями Совета депутатов ЗАТО г. Зеленогорска, нестационарных торговых объектов, рекламных конструкций и вывесок</t>
  </si>
  <si>
    <t>Совершенствование механизмов взаимодействия организаций города при обеспечении особого режима безопасного функционирования объектов, расположенных на территории ЗАТО Зеленогорск</t>
  </si>
  <si>
    <t>Развитие и укрепление Единой дежурной диспетчерской службы города Зеленогорска (далее - ЕДДС), аварийно-диспетчерских и экстренных служб организаций города, внедрение на территории города «Системы 112»</t>
  </si>
  <si>
    <t>Совершенствование механизмов взаимодействия территориальных органов управления г. Зеленогорска, организаций, отнесенных к опасным производственным объектам, и сил единой государственной системы предупреждения и ликвидации чрезвычайных ситуаций (далее – ЧС)</t>
  </si>
  <si>
    <t>ФБ</t>
  </si>
  <si>
    <t>КБ</t>
  </si>
  <si>
    <t>МБ</t>
  </si>
  <si>
    <t>ВБ</t>
  </si>
  <si>
    <t>Всего</t>
  </si>
  <si>
    <t xml:space="preserve">Источник финансового обеспечения (с указанием программы, в рамках которой осуществляется финансирование) </t>
  </si>
  <si>
    <t>Средства Фонда обязательного медицинского страхования</t>
  </si>
  <si>
    <t>Управление образования Администрации ЗАТО г. Зеленогорска</t>
  </si>
  <si>
    <t>Внедрение эффективных педагогических технологий, обновление содержания образования</t>
  </si>
  <si>
    <t>Развитие сети муниципальных образовательных учреждений</t>
  </si>
  <si>
    <t xml:space="preserve">Проведение санитарно-просветительской работы по формированию у различных групп населения мотивации к здоровому образу жизни </t>
  </si>
  <si>
    <t>2.30.1.</t>
  </si>
  <si>
    <t>Обеспечение условий доступности культурных благ для  инвалидов и лиц с ограниченными возможностями здоровья в учреждениях культуры и включение их в творческую деятельность</t>
  </si>
  <si>
    <t>Реконструкция золоотвала Красноярской ГРЭС-2 с устройством буферной емкости</t>
  </si>
  <si>
    <t>Компенсации ущерба, нанесенного водным биологическим ресурсам в результате производственной деятельности филиала ПАО «ОГК-2» Красноярская ГРЭС-2</t>
  </si>
  <si>
    <t>Реконструкция рыбозащитного сооружения на водозаборе филиала ПАО «ОГК-2» Красноярская ГРЭС-2</t>
  </si>
  <si>
    <t xml:space="preserve">Строительство третьей очереди полигона твёрдых бытовых отходов </t>
  </si>
  <si>
    <t>Размещение мусоросортировочного комплекса мощностью не менее 40,0 тыс. тонн в год</t>
  </si>
  <si>
    <t>Создание автоматизированного поста наблюдения за загрязнением атмосферного воздуха</t>
  </si>
  <si>
    <t>Реализация проектов и акций экологической направленности</t>
  </si>
  <si>
    <t>Привлечение общественности к участию в разработке и принятии решений по вопросам экологии, подготовке предложений по охране окружающей среды в рамках деятельности общественного совета по охране окружающей среды в г. Зеленогорске</t>
  </si>
  <si>
    <t>Управление образования</t>
  </si>
  <si>
    <t>Развитие форм и методов реабилитации инвалидов, в том числе детей-инвалидов, проживающих в семьях</t>
  </si>
  <si>
    <t xml:space="preserve">Наименование мероприятия </t>
  </si>
  <si>
    <t>1.24.1.</t>
  </si>
  <si>
    <t>1.24.2.</t>
  </si>
  <si>
    <t>1.24.3.</t>
  </si>
  <si>
    <t>1.24.4.</t>
  </si>
  <si>
    <t>3.36.1.</t>
  </si>
  <si>
    <t>3.36.2.</t>
  </si>
  <si>
    <t>3.37.1.</t>
  </si>
  <si>
    <t>3.37.2.</t>
  </si>
  <si>
    <t>3.40.1.</t>
  </si>
  <si>
    <t>3.40.2.</t>
  </si>
  <si>
    <t>3.41.1.</t>
  </si>
  <si>
    <t>3.41.2.</t>
  </si>
  <si>
    <t>3.41.3.</t>
  </si>
  <si>
    <t>3.48.1.</t>
  </si>
  <si>
    <t>3.48.2.</t>
  </si>
  <si>
    <t>Отклонение %</t>
  </si>
  <si>
    <t>План</t>
  </si>
  <si>
    <t>Факт</t>
  </si>
  <si>
    <r>
      <t>Объем отгруженных товаров, выполненных работ и услуг собственными силами по промышленным видам деятельности</t>
    </r>
    <r>
      <rPr>
        <i/>
        <sz val="10"/>
        <color rgb="FF000000"/>
        <rFont val="Times New Roman"/>
        <family val="1"/>
        <charset val="204"/>
      </rPr>
      <t xml:space="preserve"> </t>
    </r>
  </si>
  <si>
    <t>тыс. рублей</t>
  </si>
  <si>
    <t>тыс. руб.</t>
  </si>
  <si>
    <t xml:space="preserve">Примечание </t>
  </si>
  <si>
    <t>руб.</t>
  </si>
  <si>
    <t>Среднегодовая численность занятых в экономике</t>
  </si>
  <si>
    <t>тыс. чел.</t>
  </si>
  <si>
    <t>Среднемесячная заработная плата работников организаций города</t>
  </si>
  <si>
    <t>Темп роста реальной заработной платы работников организаций города к базовому году</t>
  </si>
  <si>
    <t>Темп роста производительности труда к базовому году</t>
  </si>
  <si>
    <t>Среднегодовая численность населения</t>
  </si>
  <si>
    <t xml:space="preserve">Доля населения, систематически занимающегося физической культурой и спортом
</t>
  </si>
  <si>
    <t>Удельный вес граждан, фактически пользующихся мерами социальной поддержки от общего количества граждан, имеющих право на меры социальной поддержки</t>
  </si>
  <si>
    <t>1.24.5.</t>
  </si>
  <si>
    <t>1.24.6.</t>
  </si>
  <si>
    <t>МКУ "КФиС"</t>
  </si>
  <si>
    <t>2.44.1.</t>
  </si>
  <si>
    <t>3.48.3.</t>
  </si>
  <si>
    <t>Формирование инвестиционного потенциала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</si>
  <si>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Оказание информационной, методической поддержки Общественной палате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</si>
  <si>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3.48.4.</t>
  </si>
  <si>
    <t>3.33.1.</t>
  </si>
  <si>
    <t>3.33.2.</t>
  </si>
  <si>
    <t xml:space="preserve">Обеспечение информационной открытости деятельности органов местного самоуправления  г. Зеленогорска и повышения степени информированности населения и организаций о деятельности и решениях органов местного самоуправления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 </t>
  </si>
  <si>
    <t>3.35.1.</t>
  </si>
  <si>
    <t>3.35.2.</t>
  </si>
  <si>
    <t>3.35.3.</t>
  </si>
  <si>
    <r>
      <t xml:space="preserve">Доля многоквартирных домов, оснащенных </t>
    </r>
    <r>
      <rPr>
        <sz val="10"/>
        <color theme="1"/>
        <rFont val="Times New Roman"/>
        <family val="1"/>
        <charset val="204"/>
      </rPr>
      <t>системами дистанционного учета и контроля энергоресурсов и энергоэффективности</t>
    </r>
  </si>
  <si>
    <t>Общий коэффициент рождаемости населения</t>
  </si>
  <si>
    <t>Общий коэффициент смертности населения</t>
  </si>
  <si>
    <t>на 1 000 чел. населения</t>
  </si>
  <si>
    <t>Высокопроизводительная экономика</t>
  </si>
  <si>
    <t>Капитализация человеческого потенциала</t>
  </si>
  <si>
    <t>Высокие стандарты качества жизни</t>
  </si>
  <si>
    <t>Доля многоквартирных домов, требующих проведения капитального ремонта, в общем количестве многоквартирных домов</t>
  </si>
  <si>
    <t>на 10 000 чел. населения</t>
  </si>
  <si>
    <t>Внебюджетные источники (средства УМ АТП)</t>
  </si>
  <si>
    <t>2.13.1.</t>
  </si>
  <si>
    <t>2.13.2.</t>
  </si>
  <si>
    <t xml:space="preserve">Внебюджетные источники (средства КГБПОУ «Зеленогорский техникум промышленных технологий и сервиса» от платной деятельности)                                                                                                                                                                        </t>
  </si>
  <si>
    <t>2.10.1.</t>
  </si>
  <si>
    <t>2.10.2.</t>
  </si>
  <si>
    <t>2.12.1.</t>
  </si>
  <si>
    <t>2.12.2.</t>
  </si>
  <si>
    <t>Цель 2 уровня: - достижение устойчивых темпов роста производства продукции для удовлетворения спроса на внутреннем и внешнем рынках за счет развития традиционных секторов экономики и создания новых высокотехнологичных 
производств</t>
  </si>
  <si>
    <t xml:space="preserve">Цель 2 уровня – стимулирование культурно-творческой активности населения, поддержка творческих союзов, объединений, деятельность которых направлена на формирование социокультурной идентичности и реализацию возможностей </t>
  </si>
  <si>
    <t>творческой самореализации каждого жителя Зеленогорска</t>
  </si>
  <si>
    <t xml:space="preserve">Цель 2 уровня – повышение уровня и качества жизни граждан, нуждающихся в социальной поддержке, повышение доступности предоставления различных услуг в сфере социального обслуживания и помощи слабо защищенным слоям населения </t>
  </si>
  <si>
    <t>и любому человеку, попавшему в трудную жизненную ситуацию</t>
  </si>
  <si>
    <t xml:space="preserve">Доля занятых в экономике в общей численности трудоспособного населения </t>
  </si>
  <si>
    <t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группы</t>
  </si>
  <si>
    <t>Доля населения, систематически занимающегося физической культурой и спортом</t>
  </si>
  <si>
    <t>Коэффициент естественного прироста (убыли) населения</t>
  </si>
  <si>
    <t xml:space="preserve">Доля населения, участвующего в платных культурно-досуговых мероприятиях, организованных органами местного самоуправления </t>
  </si>
  <si>
    <t>Коэффициент миграционного прироста (снижения) населения</t>
  </si>
  <si>
    <t>Количество обустроенных общественных пространств и дворовых территорий нарастающим итогом</t>
  </si>
  <si>
    <t>1.11.</t>
  </si>
  <si>
    <t>Создание «Агентства городского развития»</t>
  </si>
  <si>
    <t>1.12.</t>
  </si>
  <si>
    <t xml:space="preserve">Запуск акселерационных программ для начинающих предпринимателей и дальнейшее развитие системы акселерации субъектов МСП </t>
  </si>
  <si>
    <t>1.15.</t>
  </si>
  <si>
    <t xml:space="preserve">Организация содействия субъектам МСП по участию в городских выставочно-ярмарочных мероприятиях </t>
  </si>
  <si>
    <t>2.31.</t>
  </si>
  <si>
    <t>Развитие культурно-познавательного туризма, вовлечение историко-культурного потенциала города в систему туристских потоков</t>
  </si>
  <si>
    <t>2.38.</t>
  </si>
  <si>
    <t>Организация и проведение  социокультурного проекта «Творческий пленэр», направленного на приобщение к лучшим образцам культурного наследия</t>
  </si>
  <si>
    <t>2.39.</t>
  </si>
  <si>
    <t>Организация и реализация  социокультурного проекта «Дом ремесел», направленного на сохранение традиций и развитие русского традиционного художественного творчества, возрождение народных художественных промыслов и ремесел</t>
  </si>
  <si>
    <t>2.45.</t>
  </si>
  <si>
    <t>Создание регламентированной публичной системы обсуждения и внедрения гражданских инициатив</t>
  </si>
  <si>
    <t>3.1.</t>
  </si>
  <si>
    <t>Реконструкция существующих сетей водоснабжения на улицах Овражная и Партизанская города Зеленогорска</t>
  </si>
  <si>
    <t>3.2.</t>
  </si>
  <si>
    <t>Строительство хозяйственно-питьевого водопровода в поселке индивидуальных застройщиков на 1000 дворов (кварталы № 9-12)</t>
  </si>
  <si>
    <t>3.5.</t>
  </si>
  <si>
    <t>3.8.</t>
  </si>
  <si>
    <t>Строительство второй (резервной) линии внешнего электроснабжения города Зеленогорска</t>
  </si>
  <si>
    <t>3.9.</t>
  </si>
  <si>
    <t>Строительство уличного освещения города</t>
  </si>
  <si>
    <t>3.23.</t>
  </si>
  <si>
    <t>Обустройство общественных пространств</t>
  </si>
  <si>
    <t>3.24.</t>
  </si>
  <si>
    <t>Создание парка в районе улицы Диктатуры Пролетариата</t>
  </si>
  <si>
    <t>3.52.</t>
  </si>
  <si>
    <t>Установка автоматизированной системы передачи данных контроля, мониторинга и прогнозирования состояния объектов электроснабжения города на пульт управления оперативно-диспетчерской службы (ОДС)</t>
  </si>
  <si>
    <t>Муниципальная программа «Развитие культуры города Зеленогорска»</t>
  </si>
  <si>
    <t>Внебюджетные источники (средства МУП ЭС)</t>
  </si>
  <si>
    <t xml:space="preserve">Реконструкция и модернизация городских очистных сооружений с внедрением АСУТП очистки сточных вод (2022 – 2028), в том числе разработка проекта по реконструкции и модернизации очистных сооружений (2019 – 2021)  </t>
  </si>
  <si>
    <t>Внебюджетные источники (средства МУП ТС )</t>
  </si>
  <si>
    <t>3.33.3.</t>
  </si>
  <si>
    <t xml:space="preserve">Объем отгруженных товаров, выполненных работ и услуг собственными силами по полному кругу организаций </t>
  </si>
  <si>
    <t>КГБПОУ «Зеленогорский техникум промышленных технологий и сервиса»</t>
  </si>
  <si>
    <t>Численность участников клубных формирований</t>
  </si>
  <si>
    <t xml:space="preserve">- учреждения культуры </t>
  </si>
  <si>
    <t xml:space="preserve">- учреждения физкультуры и спорта </t>
  </si>
  <si>
    <t xml:space="preserve">- учреждения социальной защиты населения </t>
  </si>
  <si>
    <t>1.24.7.</t>
  </si>
  <si>
    <t>3.36.3.</t>
  </si>
  <si>
    <t>3.48.5.</t>
  </si>
  <si>
    <t>2.44.2.</t>
  </si>
  <si>
    <t>1.24.8.</t>
  </si>
  <si>
    <t>Учреждения социальной защиты населения</t>
  </si>
  <si>
    <t>2.47.</t>
  </si>
  <si>
    <t>Возрождение меценатства и благотворительности</t>
  </si>
  <si>
    <t xml:space="preserve">Муниципальная программа «Развитие молодежной политики города Зеленогорска» </t>
  </si>
  <si>
    <t xml:space="preserve">Государственная программа Красноярского края «Молодежь Красноярского края в XXI веке» </t>
  </si>
  <si>
    <t>Государственная программа Красноярского края «Молодежь Красноярского края в XXI веке»</t>
  </si>
  <si>
    <t>МКУ «Комитет по делам культуры»</t>
  </si>
  <si>
    <t xml:space="preserve">Муниципальная программа «Развитие образования в городе Зеленогорске» </t>
  </si>
  <si>
    <t xml:space="preserve">Государственная программа Красноярского края «Развитие образования» </t>
  </si>
  <si>
    <t>Государственная программа Красноярского края «Развитие сельского хозяйства и регулирование рынков сельскохозяйственной продукции, сырья и продовольствия»</t>
  </si>
  <si>
    <t xml:space="preserve">Государственная программа Красноярского края «Содействие занятости населения» </t>
  </si>
  <si>
    <t xml:space="preserve">Муниципальная программа «Охрана окружающей среды и защита городских лесов на территории города Зеленогорска»  </t>
  </si>
  <si>
    <t xml:space="preserve">Муниципальная программа «Развитие физической культуры и спорта в городе Зеленогорске» </t>
  </si>
  <si>
    <t xml:space="preserve">Муниципальная программа «Развитие физической культуры и спорта в городе Зеленогорске»                                                                                                                                                                         </t>
  </si>
  <si>
    <t xml:space="preserve">Муниципальная программа «Капитальное строительство и капитальный ремонт в городе Зеленогорске» </t>
  </si>
  <si>
    <t>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</t>
  </si>
  <si>
    <t xml:space="preserve">Муниципальная программа «Охрана окружающей среды и защита городских лесов на территории города Зеленогорска» </t>
  </si>
  <si>
    <t>Муниципальная программа «Охрана окружающей среды и защита городских лесов на территории города Зеленогорска»</t>
  </si>
  <si>
    <t>Муниципальная программа «Капитальное строительство и капитальный ремонт в городе Зеленогорске»</t>
  </si>
  <si>
    <t>3.35.4.</t>
  </si>
  <si>
    <t>Капитальный ремонт и замена газоочистного оборудования на энергоблоках №7, №9</t>
  </si>
  <si>
    <t>Государственная программа Красноярского края «Содействие занятости населения»</t>
  </si>
  <si>
    <t>Муниципальная программа «Обеспечение безопасности населения города Зеленогорска»</t>
  </si>
  <si>
    <t xml:space="preserve">Внебюджетные источники (средства филиала ПАО «ОГК-2» - Красноярская ГРЭС-2, филиала АО «Енисейская ТГК (ТГК-13)» - «Красноярская ГРЭС-2»)
</t>
  </si>
  <si>
    <t>ООО «Искра»</t>
  </si>
  <si>
    <t>Государственная программа Красноярского края «Развитие системы социальной поддержки граждан»</t>
  </si>
  <si>
    <t>Внебюджетные источники (средства Госкорпорации «Росатом»)</t>
  </si>
  <si>
    <t>Информация об объемах и источниках финансирования мероприятий Плана мероприятий по реализации Стратегии социально-экономического развития города Зеленогорска на период до 2030 года</t>
  </si>
  <si>
    <t>Государственная программа Красноярского края «Содействие занятости населения»;                                                                                                                                                                                                         Внебюджетные источники (средства организаций)</t>
  </si>
  <si>
    <t>Государственная программа Красноярского края «Содействие занятости населения»;
Внебюджетные источники (средства организаций)</t>
  </si>
  <si>
    <t xml:space="preserve">Государственная программа Красноярского края «Содействие занятости населения»;
Внебюджетные источники (средства КГБПОУ «Зеленогорский техникум промышленных технологий и сервиса» от платной деятельности)                                                                                                                                                                        </t>
  </si>
  <si>
    <t>Внедрение новых образовательных программ подготовки кадров по ТОП-50 и актуализация содержания реализуемых программ в соответсвии с профессиональными стандартами, стандартами WorldskillsRussia ((WSR) Союз "Молодые профессионалы (Ворлдскиллс Россия)" - официальный оператор международного некоммерческого движения WorldSkills International, миссия которого – повышение стандартов подготовки кадров)</t>
  </si>
  <si>
    <t>МКУ "Комитет по делам культуры"</t>
  </si>
  <si>
    <t xml:space="preserve">Муниципальная программа «Развитие культуры города Зеленогорска»;
Внебюждетные источники (средства МКУ «Комитет по делам культуры» от приносящей доход деятельности) </t>
  </si>
  <si>
    <t xml:space="preserve">Филиал 
ФГБУ ФСНКЦ ФМБА России КБ № 42
</t>
  </si>
  <si>
    <t xml:space="preserve">Строительство внешнего инженерного обеспечения в микрорайоне 23 </t>
  </si>
  <si>
    <t>МКУ "Служба ГО и ЧС"</t>
  </si>
  <si>
    <t>Информирование населения о принятых нормативных правовых актах Российской Федерации, Красноярского края, муниципальных правовых актах                                                                                                                      г. Зеленогорска в области охраны окружающей среды, о состоянии окружающей среды на территории города</t>
  </si>
  <si>
    <r>
      <rPr>
        <b/>
        <sz val="11"/>
        <rFont val="Times New Roman"/>
        <family val="1"/>
        <charset val="204"/>
      </rPr>
      <t>2021г,</t>
    </r>
    <r>
      <rPr>
        <sz val="11"/>
        <rFont val="Times New Roman"/>
        <family val="1"/>
        <charset val="204"/>
      </rPr>
      <t xml:space="preserve"> Фактический объем финансирования (тыс. руб.)</t>
    </r>
  </si>
  <si>
    <t xml:space="preserve">Государственная программа Красноярского края «Развитие образования»;    
Муниципальная программа «Развитие образования в городе Зеленогорске» </t>
  </si>
  <si>
    <t xml:space="preserve">Муниципальная программа «Развитие образования в городе Зеленогорске»;
Внебюджетные источники 
(средства АО «ПО ЭХЗ»)
</t>
  </si>
  <si>
    <t>Государственная программа Красноярского края «Развитие образования»; 
Муниципальныя программа «Развитие образования в городе Зеленогорске»;
Муниципальная программа «Защита населения и территории города Зеленогорска от чрезвычайных ситуаций природного и техногенного характера»;
Муниципальная программа «Капитальное строительство и капитальный ремонт в городе Зеленогорске»;
Муниципальная программа «Обеспечение безопасности населения города Зеленогорска»</t>
  </si>
  <si>
    <t xml:space="preserve">Государственная программа Красноярского края «Развитие образования»;
Внебюджетные источники (средства КГБПОУ «Зеленогорский техникум промышленных технологий и сервиса» от платной деятельности) </t>
  </si>
  <si>
    <t>Государственная программа Российской Федерации «Развитие образования»;
Государственная программа Красноярского края «Развитие образования»;  
Внебюджетные источники 
(средства АО «ТВЭЛ», АО «ПО ЭХЗ»)</t>
  </si>
  <si>
    <t>Государственная программа Красноярского края «Развитие образования»;
Внебюджетные источники (средства КГБПОУ «Зеленогорский техникум промышленных технологий и сервиса» от платной деятельности)</t>
  </si>
  <si>
    <t xml:space="preserve">Муниципальная программа «Развитие физической культуры и спорта в городе Зеленогорске»;                                                                                                                                                                             Внебюджетные источники (средства муниципальных бюджетных учреждений, находящихся в ведении МКУ «КФиС» от приносящей доход деятельности,  АО «ПО ЭХЗ») </t>
  </si>
  <si>
    <t xml:space="preserve">Государственная программа Красноярского края «Развитие физической культуры и спорта»; 
Муниципальная программа «Развитие физической культуры и спорта в городе Зеленогорске»;   
Внебюджетные источники (средства муниципальных бюджетных учреждений, находящихся в ведении МКУ «КФиС» от приносящей доход деятельности)                                                                                                                                                                        </t>
  </si>
  <si>
    <t xml:space="preserve">Муниципальная программа «Развитие физической культуры и спорта в городе Зеленогорске»;
Внебюджетные источники (средства МКУ «КФиС» от приносящей доход деятельности,  АО «ПО ЭХЗ») </t>
  </si>
  <si>
    <t>Государственная программа Красноярского края «Молодежь Красноярского края в XXI веке»;                                                                                             Муниципальная программа «Развитие молодежной политики города Зеленогорска»</t>
  </si>
  <si>
    <t>Государственная программа Красноярского края «Развитие сельского хозяйства и регулирование рынков сельскохозяйственной продукции, сырья и продовольствия»;
Государственная программа Красноярского края «Содействие органам местного самоуправления в формировании современной городской среды»;
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Зеленогорске»;
Внебюджетные источники (средства МУП ЭС, Садоводство №2)</t>
  </si>
  <si>
    <t>Региональная программа капитального ремонта общего имущества в многоквартирных домах, расположенных на территории Красноярского края, на период с 2014-2043 годы;
Муниципальная программа «Капитальное строительство и капитальный ремонт в городе Зеленогорске»;
Внебюджетные источники (средства собственников помещений в многоквартирных домах)</t>
  </si>
  <si>
    <t>Государственная программа Красноярского края «Развитие транспортной системы»;
Муниципальная программа «Развитие транспортной системы в городе Зеленогорске»</t>
  </si>
  <si>
    <t xml:space="preserve">Государственная программа Красноярского края «Развитие транспортной системы»;
Муниципальная программа «Развитие траспортной системы в городе Зеленогорске»                                                                                                                                                             </t>
  </si>
  <si>
    <t xml:space="preserve">Внебюджетные источники (средства ПАО «ОГК-2», филиала АО «Енисейская ТГК (ТГК-13)» - «Красноярская ГРЭС-2»)
</t>
  </si>
  <si>
    <t>Концессионное соглашение на создание и реконструкцию полигона ТБО в г. Зеленогорске от 21.12.2015.                                                                                                                                                                                                                                                                                                                                      Внебюджетные источники (средства простого товарищества, состоящего из ООО «Экоресурс», ООО «Вторичные ресурсы Красноярск», ООО «Экострой-Инвест», 
ООО «Промтех»)</t>
  </si>
  <si>
    <t>Расходы по договорам пожизненного содержания с иждивенцами,заключенным с пожилыми одинокими лицами, в рамках непрограммных расходов КУМИ, Администрации ЗАТО 
г. Зеленогорска</t>
  </si>
  <si>
    <t xml:space="preserve">Государственная программа Красноярского края «Развитие физической культуры и спорта»;
Муниципальная программа «Развитие физической культуры и спорта в городе Зеленогорске»                                                                                                                                    </t>
  </si>
  <si>
    <t>Внебюджетные источники 
(средства  АО «ТВЭЛ»)</t>
  </si>
  <si>
    <t>Государственная программа Красноярского края «Развитие образования» 
Внебюджетные источники 
(средства АО «ТВЭЛ», КГБПОУ «Зеленогорский техникум промышленных технологий и сервиса» от платной деятельности)</t>
  </si>
  <si>
    <t>Государственная программа Красноярского края «Развитие образования»;               
Внебюджетные источники (средства АО «ТВЭЛ»)</t>
  </si>
  <si>
    <t>Государственная программа Красноярского края «Содействие занятости населения»
Федеральный бюджет (средства ФМБА России);                                                                                         Средства Фонда обязательного медицинского страхования;                                                                                                                                                                                                                                                                                               
Внебюджетные источники (средства филиала ФГБУ ФСНКЦ ФМБА России КБ № 42)</t>
  </si>
  <si>
    <t>Государственная программа Красноярского края «Развитие культуры и туризма, в рамках подпрограммы «Поддержка искусства и народного творчества»;                                                                                                                           Муниципальная программа «Развитие культуры города Зеленогорска»</t>
  </si>
  <si>
    <t>Государственная программа Красноярского края «Развитие культуры и туризма»;                                                                                                                                                     Муниципальная программа «Развитие культуры города Зеленогорска»;                                                                                                                                         Муниципальная программа «Защита населения и территории города Зеленогорска от чрезвычайных ситуаций природного и техногенного характера»; 
Внебюджетные источники (собственные средства МКУ «Комитет по делам культуры» от приносящей доход деятельности, средства АО «ПО ЭХЗ», АО «ТВЭЛ»)</t>
  </si>
  <si>
    <t>Государственная программа Красноярского края «Развитие культуры и туризма
Муниципальная программа «Развитие культуры города Зеленогорска»</t>
  </si>
  <si>
    <t xml:space="preserve">Государственная программа Красноярского края «Развитие физической культуры и спорта»;
Муниципальная программа «Развитие физической культуры и спорта в городе Зеленогорске»; 
Внебюджетные источники (средства МКУ «КФиС» от приносящей доход деятельности,  АО «ТВЭЛ») </t>
  </si>
  <si>
    <t xml:space="preserve">Государственная программа Красноярского края «Развитие физической культуры и спорта»;
Муниципальная программа «Развитие физической культуры и спорта в городе Зеленогорске»; 
Внебюджетные источники (средства МКУ «КФиС» от приносящей доход деятельности,  АО «ТВЭЛ»)                                                        </t>
  </si>
  <si>
    <t xml:space="preserve">Внебюджетные источники (средства  АО «ТВЭЛ», АО «ПО ЭХЗ»)                                                                                                 </t>
  </si>
  <si>
    <t xml:space="preserve">Внебюджетные источники (средства филиала АО «Енисейская ТГК (ТГК-13)» - «Красноярская ГРЭС-2»)
</t>
  </si>
  <si>
    <t>Филиал АО «Енисейская ТГК (ТГК-13)» - «Красноярская ГРЭС-2»)</t>
  </si>
  <si>
    <t>Внебюджетные источники (средства НКО «Фонд развития предпринимательства города Зеленогорска», АО «Агентство развития бизнеса и микрокредитная компания», 
АО «МСП БАНК»)</t>
  </si>
  <si>
    <t>Внебюджетные источники 
(средства АО «ПО ЭХЗ»)</t>
  </si>
  <si>
    <t>Внебюджетные источники (средства  АО «ПО ЭХЗ»)</t>
  </si>
  <si>
    <t>Муниципальная программа «Развитие образования в городе Зеленогорске»</t>
  </si>
  <si>
    <t>Муниципальная программа «Защита населения и территории города Зеленогорска от чрезвычайных ситуаций природного и техногенного характера»</t>
  </si>
  <si>
    <t>Государственная программа Красноярского края «Реформирование и модернизация жилищно-коммунального хозяйства»; 
Государственная программа Красноярского края «Содействие развитию местного самоуправления»;
Муниципальная программа «Капитальное сторительство и капитальный ремонт в городе Зеленогорске»;  
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Зеленогорске»;  
Внебюджетные источники (средства МУП ТС)</t>
  </si>
  <si>
    <t>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Зеленогорске»;</t>
  </si>
  <si>
    <t>УСЗН/Отдел городского хозяйства</t>
  </si>
  <si>
    <t xml:space="preserve">Муниципальная программа «Развитие образования в городе Зеленогорске»                                                                                                                                                             </t>
  </si>
  <si>
    <t>Государственная программа Красноярского края «Развитие системы социальной поддержки граждан»
Внебюджетные источники 
(средства от платной деятельности КГБУ СО Центр семьи «Зеленогорский»)</t>
  </si>
  <si>
    <t>Внебюджетные источники 
(средства от платной деятельности КГБУ СО КЦСН «Зеленогорский»)</t>
  </si>
  <si>
    <t>Государственная программа Красноярского края «Развитие образования»    
Внебюджетные источники (средства  АО «ПО ЭХЗ»)</t>
  </si>
  <si>
    <t xml:space="preserve"> I Динамика показателей Стратегии социально-экономического развития города Зеленогорска на период до 2030 года</t>
  </si>
  <si>
    <t>II Динамика показателей Плана мероприятий по реализации Стратегии социально-экономического развития города Зеленогорска на период до 2030 года</t>
  </si>
  <si>
    <t>Доля занятых в сфере малого и среднего предпринимательства в общей численности занятых в экономике</t>
  </si>
  <si>
    <t>Исполнитель:  Крышталь Д.Б.</t>
  </si>
  <si>
    <t>Целевые ориентиры стратегии социально-экономического развития города Зеленогорска на период до 2030 года</t>
  </si>
  <si>
    <t>2.1</t>
  </si>
  <si>
    <t>2.2</t>
  </si>
  <si>
    <t>2.3</t>
  </si>
  <si>
    <t>2.4</t>
  </si>
  <si>
    <t>2.5</t>
  </si>
  <si>
    <t>3</t>
  </si>
  <si>
    <t>4</t>
  </si>
  <si>
    <t>Средства Фонда обязательного медицинского страхования;
Средства Территориального фонда обязательного медицинского страхования;                                                                                                                                                                                                                                                                                               
Внебюджетные источники (средства филиала ФГБУ ФСНКЦ ФМБА России КБ № 42)</t>
  </si>
  <si>
    <t>Средства Фонда обязательного медицинского страховани</t>
  </si>
  <si>
    <t>Средства Территориального фонда обязательного медицинского страхования;  
Внебюджетные источники (средства ФГБУ ФСНКЦ ФМБА России)</t>
  </si>
  <si>
    <t>Средства Федерального фонда обязательного медицинского страхования;
Средства Территориального фонда обязательного медицинского страхования;  Внебюджетные источники (средства филиала ФГБУ ФСНКЦ ФМБА России КБ № 42)</t>
  </si>
  <si>
    <t>Ведомственная целевая программа «Модернизация первичного звена здравоохранения Российской Федерации»
Внебюджетные источники (средства Госкорпорации «Росатом», ФГБУ ФСНКЦ ФМБА России КБ № 42)</t>
  </si>
  <si>
    <t>Государственная программа Российской Федерации «Обеспечение доступным и комфортным жильем и коммунальными услугами граждан Российской Федерации»;
Государственная программа Красноярского края «Содействие органам местного самоуправления в формировании современной городской среды»;
Муниципальная программа «Формирование современной городской среды в городе Зеленогорске»</t>
  </si>
  <si>
    <t>Государственная программа Российской Федерации «Обеспечение доступным и комфортным жильем и коммунальными услугами граждан Российской Федерации»;
Государственная программа Красноярского края «Содействие органам местного самоуправления в формировании современной городской среды»; 
Муниципальная программа «Формирование современной городской среды в городе Зеленогорске»;  
Внебюджетные источники (средства собственников в многоквартирных домах)</t>
  </si>
  <si>
    <t xml:space="preserve">Государственная программа Красноярского края «Развитие культуры и туризма»; Муниципальная программа «Защита населения и территории города Зеленогорска от чрезвычайных ситуаций природного и техногенного характера»; 
Внебюджетные источники (собственные средства МКУ «Комитет по делам культуры» от приносящей доход деятельности, средства АО «ПО ЭХЗ», АО «ТВЭЛ»)
</t>
  </si>
  <si>
    <t>Государственная программа Красноярского края «Развитие культуры и туризма»; Муниципальная программа «Развитие культуры города Зеленогорска»;
Внебюджетные источники (средства  АО «ПО ЭХЗ»)</t>
  </si>
  <si>
    <t>по состоянию на 23.05.2021</t>
  </si>
  <si>
    <t>Задача: Повышение качества и доступности предоставления социальных услуг гражданам пожилого возраста, инвалидам, включая детей-инвалидов, семей и детей в сфере социального обслуживания</t>
  </si>
  <si>
    <t>Доля населения, участвующего в культурно-досуговых мероприятиях, организованных органами местного самоуправления и муниципальными учреждениями культуры</t>
  </si>
  <si>
    <t>Динамика основных показателей Стратегии социально-экономического развития города Зеленогорска на период до 2030 года и Плана мероприятий по реализации Стратегии социально-экономического развития города Зеленогорска на период до 2030 года</t>
  </si>
  <si>
    <t xml:space="preserve">Первый заместитель </t>
  </si>
  <si>
    <t>Главы ЗАТО г. Зеленогорска</t>
  </si>
  <si>
    <t>по стратегическому планированию,</t>
  </si>
  <si>
    <t>экономическому развитию и финансам</t>
  </si>
  <si>
    <t>М.В. Налобина</t>
  </si>
  <si>
    <t>Первый заместитель Главы ЗАТО г. Зеленогорска</t>
  </si>
  <si>
    <t>по стратегическому планированию, экономическому развитию и финансам</t>
  </si>
  <si>
    <t>02.06.2022</t>
  </si>
  <si>
    <t>Информация, содержащая коммерческую тайну</t>
  </si>
  <si>
    <t>Справочно 2019 г.</t>
  </si>
  <si>
    <t>ИТОГО     2018-2021 гг.</t>
  </si>
  <si>
    <t>Справочно 2020 г.</t>
  </si>
  <si>
    <t>Справочно 2018 г.</t>
  </si>
  <si>
    <t>ИТОГО 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</si>
</sst>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,##0.0"/>
    <numFmt numFmtId="167" formatCode="#,##0.000"/>
    <numFmt numFmtId="168" formatCode="dd/mm/yy;@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5" fillId="0" borderId="0"/>
    <xf numFmtId="43" fontId="3" fillId="0" borderId="0" applyFont="0" applyFill="0" applyBorder="0" applyAlignment="0" applyProtection="0"/>
  </cellStyleXfs>
  <cellXfs count="3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165" fontId="7" fillId="0" borderId="1" xfId="0" applyNumberFormat="1" applyFont="1" applyBorder="1" applyAlignment="1">
      <alignment vertical="center" wrapText="1"/>
    </xf>
    <xf numFmtId="4" fontId="0" fillId="0" borderId="0" xfId="0" applyNumberFormat="1"/>
    <xf numFmtId="165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4" fillId="0" borderId="1" xfId="0" applyFont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165" fontId="14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165" fontId="1" fillId="0" borderId="0" xfId="0" applyNumberFormat="1" applyFont="1"/>
    <xf numFmtId="0" fontId="2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65" fontId="14" fillId="3" borderId="1" xfId="0" applyNumberFormat="1" applyFont="1" applyFill="1" applyBorder="1" applyAlignment="1">
      <alignment horizontal="center" vertical="top" wrapText="1"/>
    </xf>
    <xf numFmtId="165" fontId="27" fillId="0" borderId="1" xfId="0" applyNumberFormat="1" applyFont="1" applyBorder="1" applyAlignment="1">
      <alignment horizontal="center" vertical="top" wrapText="1"/>
    </xf>
    <xf numFmtId="0" fontId="28" fillId="4" borderId="2" xfId="0" applyFont="1" applyFill="1" applyBorder="1" applyAlignment="1">
      <alignment horizontal="left" vertical="top"/>
    </xf>
    <xf numFmtId="0" fontId="28" fillId="4" borderId="3" xfId="0" applyFont="1" applyFill="1" applyBorder="1" applyAlignment="1">
      <alignment horizontal="left" vertical="top" wrapText="1"/>
    </xf>
    <xf numFmtId="0" fontId="28" fillId="4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29" fillId="0" borderId="1" xfId="0" applyNumberFormat="1" applyFont="1" applyFill="1" applyBorder="1" applyAlignment="1">
      <alignment horizontal="left" vertical="top" wrapText="1"/>
    </xf>
    <xf numFmtId="3" fontId="24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top" wrapText="1"/>
    </xf>
    <xf numFmtId="0" fontId="14" fillId="0" borderId="0" xfId="0" applyFont="1"/>
    <xf numFmtId="165" fontId="14" fillId="0" borderId="0" xfId="0" applyNumberFormat="1" applyFont="1"/>
    <xf numFmtId="0" fontId="14" fillId="0" borderId="0" xfId="1" applyFont="1" applyAlignment="1">
      <alignment horizontal="left" vertical="center"/>
    </xf>
    <xf numFmtId="0" fontId="28" fillId="0" borderId="3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165" fontId="27" fillId="0" borderId="1" xfId="0" applyNumberFormat="1" applyFont="1" applyBorder="1" applyAlignment="1">
      <alignment horizontal="center" vertical="top"/>
    </xf>
    <xf numFmtId="0" fontId="28" fillId="0" borderId="1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left" vertical="top" wrapText="1"/>
    </xf>
    <xf numFmtId="165" fontId="27" fillId="0" borderId="1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left" vertical="top"/>
    </xf>
    <xf numFmtId="0" fontId="14" fillId="0" borderId="3" xfId="0" applyFont="1" applyBorder="1"/>
    <xf numFmtId="165" fontId="27" fillId="0" borderId="6" xfId="0" applyNumberFormat="1" applyFont="1" applyBorder="1" applyAlignment="1">
      <alignment horizontal="center" vertical="top" wrapText="1"/>
    </xf>
    <xf numFmtId="0" fontId="14" fillId="0" borderId="0" xfId="0" applyFont="1" applyFill="1"/>
    <xf numFmtId="165" fontId="14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/>
    </xf>
    <xf numFmtId="165" fontId="9" fillId="0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top" wrapText="1"/>
    </xf>
    <xf numFmtId="165" fontId="27" fillId="3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5" fontId="13" fillId="0" borderId="1" xfId="0" applyNumberFormat="1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28" fillId="0" borderId="2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/>
    </xf>
    <xf numFmtId="0" fontId="14" fillId="3" borderId="1" xfId="0" applyFont="1" applyFill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" fillId="0" borderId="0" xfId="0" applyFont="1" applyBorder="1"/>
    <xf numFmtId="165" fontId="14" fillId="3" borderId="1" xfId="0" applyNumberFormat="1" applyFont="1" applyFill="1" applyBorder="1" applyAlignment="1">
      <alignment horizontal="left" vertical="top" wrapText="1"/>
    </xf>
    <xf numFmtId="4" fontId="14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2" fillId="0" borderId="0" xfId="0" applyFont="1" applyAlignment="1">
      <alignment horizontal="right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left" vertical="top" wrapText="1"/>
    </xf>
    <xf numFmtId="165" fontId="1" fillId="3" borderId="1" xfId="0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2" fontId="26" fillId="0" borderId="1" xfId="0" applyNumberFormat="1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wrapText="1"/>
    </xf>
    <xf numFmtId="0" fontId="33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65" fontId="9" fillId="3" borderId="1" xfId="0" applyNumberFormat="1" applyFont="1" applyFill="1" applyBorder="1" applyAlignment="1">
      <alignment horizontal="left" vertical="center"/>
    </xf>
    <xf numFmtId="165" fontId="14" fillId="3" borderId="6" xfId="0" applyNumberFormat="1" applyFont="1" applyFill="1" applyBorder="1" applyAlignment="1">
      <alignment horizontal="left" vertical="top" wrapText="1"/>
    </xf>
    <xf numFmtId="165" fontId="24" fillId="3" borderId="1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2" fontId="14" fillId="0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165" fontId="1" fillId="3" borderId="2" xfId="0" applyNumberFormat="1" applyFont="1" applyFill="1" applyBorder="1" applyAlignment="1">
      <alignment horizontal="left" vertical="top" wrapText="1"/>
    </xf>
    <xf numFmtId="165" fontId="1" fillId="3" borderId="1" xfId="0" applyNumberFormat="1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165" fontId="14" fillId="0" borderId="0" xfId="1" applyNumberFormat="1" applyFont="1" applyAlignment="1">
      <alignment horizontal="left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center" vertical="center"/>
    </xf>
    <xf numFmtId="0" fontId="14" fillId="0" borderId="1" xfId="0" applyFont="1" applyBorder="1"/>
    <xf numFmtId="165" fontId="14" fillId="0" borderId="1" xfId="0" applyNumberFormat="1" applyFont="1" applyBorder="1" applyAlignment="1">
      <alignment horizontal="center" vertical="top" wrapText="1"/>
    </xf>
    <xf numFmtId="0" fontId="32" fillId="0" borderId="3" xfId="0" applyFont="1" applyFill="1" applyBorder="1" applyAlignment="1">
      <alignment horizontal="left" vertical="top"/>
    </xf>
    <xf numFmtId="0" fontId="14" fillId="0" borderId="0" xfId="0" applyFont="1" applyFill="1" applyAlignment="1">
      <alignment vertical="top"/>
    </xf>
    <xf numFmtId="165" fontId="27" fillId="4" borderId="1" xfId="0" applyNumberFormat="1" applyFont="1" applyFill="1" applyBorder="1" applyAlignment="1">
      <alignment horizontal="center" vertical="top"/>
    </xf>
    <xf numFmtId="165" fontId="14" fillId="0" borderId="0" xfId="0" applyNumberFormat="1" applyFont="1" applyAlignment="1">
      <alignment horizontal="center"/>
    </xf>
    <xf numFmtId="165" fontId="1" fillId="3" borderId="1" xfId="0" applyNumberFormat="1" applyFont="1" applyFill="1" applyBorder="1" applyAlignment="1">
      <alignment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4" fillId="0" borderId="0" xfId="1" applyFont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4" fontId="14" fillId="3" borderId="3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/>
    </xf>
    <xf numFmtId="0" fontId="28" fillId="0" borderId="4" xfId="0" applyFont="1" applyBorder="1" applyAlignment="1">
      <alignment horizontal="left" vertical="top"/>
    </xf>
    <xf numFmtId="17" fontId="14" fillId="0" borderId="1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vertical="top"/>
    </xf>
    <xf numFmtId="0" fontId="32" fillId="0" borderId="4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wrapText="1" shrinkToFit="1"/>
    </xf>
    <xf numFmtId="16" fontId="1" fillId="3" borderId="1" xfId="0" applyNumberFormat="1" applyFont="1" applyFill="1" applyBorder="1" applyAlignment="1">
      <alignment horizontal="center" vertical="top"/>
    </xf>
    <xf numFmtId="0" fontId="1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165" fontId="14" fillId="0" borderId="1" xfId="0" applyNumberFormat="1" applyFont="1" applyBorder="1" applyAlignment="1">
      <alignment horizontal="left" vertical="top"/>
    </xf>
    <xf numFmtId="0" fontId="14" fillId="0" borderId="5" xfId="0" applyFont="1" applyBorder="1" applyAlignment="1">
      <alignment vertical="center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/>
    </xf>
    <xf numFmtId="0" fontId="14" fillId="0" borderId="0" xfId="0" applyFont="1" applyAlignment="1">
      <alignment horizontal="left"/>
    </xf>
    <xf numFmtId="168" fontId="14" fillId="0" borderId="0" xfId="0" applyNumberFormat="1" applyFont="1" applyAlignment="1">
      <alignment horizontal="left"/>
    </xf>
    <xf numFmtId="165" fontId="14" fillId="3" borderId="1" xfId="0" applyNumberFormat="1" applyFont="1" applyFill="1" applyBorder="1" applyAlignment="1">
      <alignment vertical="top" wrapText="1"/>
    </xf>
    <xf numFmtId="4" fontId="14" fillId="0" borderId="5" xfId="0" applyNumberFormat="1" applyFont="1" applyFill="1" applyBorder="1" applyAlignment="1">
      <alignment vertical="center" wrapText="1"/>
    </xf>
    <xf numFmtId="165" fontId="14" fillId="0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3" fontId="1" fillId="0" borderId="0" xfId="4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3" fontId="1" fillId="3" borderId="0" xfId="4" applyFont="1" applyFill="1" applyBorder="1" applyAlignment="1">
      <alignment horizontal="center" vertical="center"/>
    </xf>
    <xf numFmtId="43" fontId="1" fillId="0" borderId="0" xfId="4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/>
    <xf numFmtId="3" fontId="23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16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/>
    <xf numFmtId="0" fontId="8" fillId="0" borderId="1" xfId="0" applyFont="1" applyFill="1" applyBorder="1" applyAlignment="1">
      <alignment horizontal="left" vertical="center" wrapText="1" indent="1"/>
    </xf>
    <xf numFmtId="2" fontId="8" fillId="0" borderId="1" xfId="0" applyNumberFormat="1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shrinkToFit="1"/>
    </xf>
    <xf numFmtId="14" fontId="1" fillId="0" borderId="0" xfId="0" applyNumberFormat="1" applyFont="1" applyAlignment="1">
      <alignment horizontal="left"/>
    </xf>
    <xf numFmtId="43" fontId="0" fillId="0" borderId="0" xfId="4" applyFont="1" applyAlignment="1">
      <alignment vertical="center"/>
    </xf>
    <xf numFmtId="165" fontId="30" fillId="3" borderId="1" xfId="0" applyNumberFormat="1" applyFont="1" applyFill="1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43" fontId="1" fillId="0" borderId="0" xfId="4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/>
    <xf numFmtId="0" fontId="27" fillId="4" borderId="1" xfId="0" applyFont="1" applyFill="1" applyBorder="1"/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28" fillId="3" borderId="2" xfId="0" applyFont="1" applyFill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7" fillId="0" borderId="0" xfId="0" applyFont="1" applyBorder="1"/>
    <xf numFmtId="165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2" fillId="0" borderId="0" xfId="0" applyFont="1" applyAlignme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8" fillId="0" borderId="2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left" vertical="center" wrapText="1"/>
    </xf>
    <xf numFmtId="4" fontId="14" fillId="3" borderId="6" xfId="0" applyNumberFormat="1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top" wrapText="1"/>
    </xf>
    <xf numFmtId="0" fontId="28" fillId="4" borderId="3" xfId="0" applyFont="1" applyFill="1" applyBorder="1" applyAlignment="1">
      <alignment horizontal="left" vertical="top" wrapText="1"/>
    </xf>
    <xf numFmtId="0" fontId="28" fillId="4" borderId="4" xfId="0" applyFont="1" applyFill="1" applyBorder="1" applyAlignment="1">
      <alignment horizontal="left" vertical="top" wrapText="1"/>
    </xf>
    <xf numFmtId="0" fontId="31" fillId="0" borderId="0" xfId="1" applyFont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34" fillId="4" borderId="3" xfId="0" applyFont="1" applyFill="1" applyBorder="1" applyAlignment="1">
      <alignment horizontal="left" vertical="center" wrapText="1"/>
    </xf>
    <xf numFmtId="0" fontId="34" fillId="4" borderId="4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/>
    </xf>
    <xf numFmtId="0" fontId="34" fillId="4" borderId="3" xfId="0" applyFont="1" applyFill="1" applyBorder="1" applyAlignment="1">
      <alignment horizontal="left" vertical="center"/>
    </xf>
    <xf numFmtId="0" fontId="34" fillId="4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top" wrapText="1"/>
    </xf>
    <xf numFmtId="0" fontId="27" fillId="2" borderId="3" xfId="0" applyFont="1" applyFill="1" applyBorder="1" applyAlignment="1">
      <alignment horizontal="left" vertical="top" wrapText="1"/>
    </xf>
    <xf numFmtId="0" fontId="27" fillId="2" borderId="4" xfId="0" applyFont="1" applyFill="1" applyBorder="1" applyAlignment="1">
      <alignment horizontal="left" vertical="top" wrapText="1"/>
    </xf>
    <xf numFmtId="165" fontId="27" fillId="2" borderId="2" xfId="0" applyNumberFormat="1" applyFont="1" applyFill="1" applyBorder="1" applyAlignment="1">
      <alignment horizontal="left" vertical="top" wrapText="1"/>
    </xf>
    <xf numFmtId="165" fontId="27" fillId="2" borderId="3" xfId="0" applyNumberFormat="1" applyFont="1" applyFill="1" applyBorder="1" applyAlignment="1">
      <alignment horizontal="left" vertical="top" wrapText="1"/>
    </xf>
    <xf numFmtId="165" fontId="27" fillId="2" borderId="4" xfId="0" applyNumberFormat="1" applyFont="1" applyFill="1" applyBorder="1" applyAlignment="1">
      <alignment horizontal="left" vertical="top" wrapText="1"/>
    </xf>
    <xf numFmtId="4" fontId="27" fillId="2" borderId="2" xfId="0" applyNumberFormat="1" applyFont="1" applyFill="1" applyBorder="1" applyAlignment="1">
      <alignment horizontal="left" vertical="top" wrapText="1"/>
    </xf>
    <xf numFmtId="4" fontId="27" fillId="2" borderId="3" xfId="0" applyNumberFormat="1" applyFont="1" applyFill="1" applyBorder="1" applyAlignment="1">
      <alignment horizontal="left" vertical="top" wrapText="1"/>
    </xf>
    <xf numFmtId="4" fontId="27" fillId="2" borderId="4" xfId="0" applyNumberFormat="1" applyFont="1" applyFill="1" applyBorder="1" applyAlignment="1">
      <alignment horizontal="left" vertical="top" wrapText="1"/>
    </xf>
    <xf numFmtId="165" fontId="27" fillId="0" borderId="4" xfId="0" applyNumberFormat="1" applyFont="1" applyBorder="1" applyAlignment="1">
      <alignment horizontal="center" vertical="top"/>
    </xf>
    <xf numFmtId="0" fontId="27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27" fillId="0" borderId="1" xfId="0" applyFont="1" applyBorder="1"/>
  </cellXfs>
  <cellStyles count="5">
    <cellStyle name="Обычный" xfId="0" builtinId="0"/>
    <cellStyle name="Обычный 10" xfId="3"/>
    <cellStyle name="Обычный 2" xfId="1"/>
    <cellStyle name="Обычный 3" xfId="2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272"/>
  <sheetViews>
    <sheetView tabSelected="1" view="pageBreakPreview" zoomScale="90" zoomScaleNormal="100" zoomScaleSheetLayoutView="90" zoomScalePageLayoutView="50" workbookViewId="0">
      <selection activeCell="A259" sqref="A259:XFD277"/>
    </sheetView>
  </sheetViews>
  <sheetFormatPr defaultRowHeight="15" x14ac:dyDescent="0.25"/>
  <cols>
    <col min="1" max="1" width="6.85546875" style="75" customWidth="1"/>
    <col min="2" max="2" width="42" style="75" customWidth="1"/>
    <col min="3" max="3" width="13.140625" style="76" bestFit="1" customWidth="1"/>
    <col min="4" max="5" width="10.140625" style="76" bestFit="1" customWidth="1"/>
    <col min="6" max="6" width="11.140625" style="76" customWidth="1"/>
    <col min="7" max="7" width="12.7109375" style="76" customWidth="1"/>
    <col min="8" max="8" width="45.7109375" style="187" customWidth="1"/>
    <col min="9" max="14" width="9.140625" style="148"/>
    <col min="15" max="16384" width="9.140625" style="75"/>
  </cols>
  <sheetData>
    <row r="1" spans="1:8" x14ac:dyDescent="0.25">
      <c r="H1" s="161"/>
    </row>
    <row r="2" spans="1:8" ht="31.5" customHeight="1" x14ac:dyDescent="0.25">
      <c r="A2" s="267" t="s">
        <v>535</v>
      </c>
      <c r="B2" s="267"/>
      <c r="C2" s="267"/>
      <c r="D2" s="267"/>
      <c r="E2" s="267"/>
      <c r="F2" s="267"/>
      <c r="G2" s="267"/>
      <c r="H2" s="268"/>
    </row>
    <row r="3" spans="1:8" x14ac:dyDescent="0.25">
      <c r="A3" s="77"/>
      <c r="B3" s="77"/>
      <c r="C3" s="149"/>
      <c r="D3" s="149"/>
      <c r="E3" s="149"/>
      <c r="F3" s="149"/>
      <c r="G3" s="149"/>
      <c r="H3" s="162"/>
    </row>
    <row r="4" spans="1:8" ht="15" customHeight="1" x14ac:dyDescent="0.25">
      <c r="A4" s="269" t="s">
        <v>15</v>
      </c>
      <c r="B4" s="269" t="s">
        <v>388</v>
      </c>
      <c r="C4" s="260" t="s">
        <v>546</v>
      </c>
      <c r="D4" s="261"/>
      <c r="E4" s="261"/>
      <c r="F4" s="261"/>
      <c r="G4" s="261"/>
      <c r="H4" s="271" t="s">
        <v>370</v>
      </c>
    </row>
    <row r="5" spans="1:8" x14ac:dyDescent="0.25">
      <c r="A5" s="270"/>
      <c r="B5" s="270"/>
      <c r="C5" s="150" t="s">
        <v>369</v>
      </c>
      <c r="D5" s="151" t="s">
        <v>365</v>
      </c>
      <c r="E5" s="151" t="s">
        <v>366</v>
      </c>
      <c r="F5" s="151" t="s">
        <v>367</v>
      </c>
      <c r="G5" s="151" t="s">
        <v>368</v>
      </c>
      <c r="H5" s="272"/>
    </row>
    <row r="6" spans="1:8" ht="17.25" customHeight="1" x14ac:dyDescent="0.25">
      <c r="A6" s="58" t="s">
        <v>174</v>
      </c>
      <c r="B6" s="59"/>
      <c r="C6" s="59"/>
      <c r="D6" s="59"/>
      <c r="E6" s="59"/>
      <c r="F6" s="59"/>
      <c r="G6" s="59"/>
      <c r="H6" s="60"/>
    </row>
    <row r="7" spans="1:8" ht="21.75" customHeight="1" x14ac:dyDescent="0.25">
      <c r="A7" s="242" t="s">
        <v>179</v>
      </c>
      <c r="B7" s="78"/>
      <c r="C7" s="78"/>
      <c r="D7" s="78"/>
      <c r="E7" s="78"/>
      <c r="F7" s="78"/>
      <c r="G7" s="78"/>
      <c r="H7" s="79"/>
    </row>
    <row r="8" spans="1:8" ht="22.5" customHeight="1" x14ac:dyDescent="0.25">
      <c r="A8" s="242" t="s">
        <v>175</v>
      </c>
      <c r="B8" s="78"/>
      <c r="C8" s="78"/>
      <c r="D8" s="78"/>
      <c r="E8" s="78"/>
      <c r="F8" s="78"/>
      <c r="G8" s="78"/>
      <c r="H8" s="79"/>
    </row>
    <row r="9" spans="1:8" x14ac:dyDescent="0.25">
      <c r="A9" s="163" t="s">
        <v>176</v>
      </c>
      <c r="B9" s="299" t="s">
        <v>622</v>
      </c>
      <c r="C9" s="300"/>
      <c r="D9" s="300"/>
      <c r="E9" s="300"/>
      <c r="F9" s="300"/>
      <c r="G9" s="300"/>
      <c r="H9" s="301"/>
    </row>
    <row r="10" spans="1:8" x14ac:dyDescent="0.25">
      <c r="A10" s="163" t="s">
        <v>177</v>
      </c>
      <c r="B10" s="299" t="s">
        <v>622</v>
      </c>
      <c r="C10" s="300"/>
      <c r="D10" s="300"/>
      <c r="E10" s="300"/>
      <c r="F10" s="300"/>
      <c r="G10" s="300"/>
      <c r="H10" s="301"/>
    </row>
    <row r="11" spans="1:8" x14ac:dyDescent="0.25">
      <c r="A11" s="115" t="s">
        <v>178</v>
      </c>
      <c r="B11" s="78"/>
      <c r="C11" s="78"/>
      <c r="D11" s="78"/>
      <c r="E11" s="78"/>
      <c r="F11" s="78"/>
      <c r="G11" s="78"/>
      <c r="H11" s="79"/>
    </row>
    <row r="12" spans="1:8" x14ac:dyDescent="0.25">
      <c r="A12" s="163" t="s">
        <v>346</v>
      </c>
      <c r="B12" s="299" t="s">
        <v>622</v>
      </c>
      <c r="C12" s="300"/>
      <c r="D12" s="300"/>
      <c r="E12" s="300"/>
      <c r="F12" s="300"/>
      <c r="G12" s="300"/>
      <c r="H12" s="301"/>
    </row>
    <row r="13" spans="1:8" ht="60" x14ac:dyDescent="0.25">
      <c r="A13" s="163" t="s">
        <v>347</v>
      </c>
      <c r="B13" s="35" t="s">
        <v>20</v>
      </c>
      <c r="C13" s="57">
        <f>SUM(D13:G13)</f>
        <v>326171.2</v>
      </c>
      <c r="D13" s="56">
        <v>0</v>
      </c>
      <c r="E13" s="56">
        <v>0</v>
      </c>
      <c r="F13" s="56">
        <v>0</v>
      </c>
      <c r="G13" s="56">
        <v>326171.2</v>
      </c>
      <c r="H13" s="121" t="s">
        <v>575</v>
      </c>
    </row>
    <row r="14" spans="1:8" ht="60" x14ac:dyDescent="0.25">
      <c r="A14" s="164" t="s">
        <v>348</v>
      </c>
      <c r="B14" s="103" t="s">
        <v>345</v>
      </c>
      <c r="C14" s="104">
        <f>SUM(D14:G14)</f>
        <v>273.10000000000002</v>
      </c>
      <c r="D14" s="56">
        <v>0</v>
      </c>
      <c r="E14" s="56">
        <v>273.10000000000002</v>
      </c>
      <c r="F14" s="56">
        <v>0</v>
      </c>
      <c r="G14" s="56">
        <v>0</v>
      </c>
      <c r="H14" s="121" t="s">
        <v>517</v>
      </c>
    </row>
    <row r="15" spans="1:8" x14ac:dyDescent="0.25">
      <c r="A15" s="115" t="s">
        <v>352</v>
      </c>
      <c r="B15" s="78"/>
      <c r="C15" s="78"/>
      <c r="D15" s="78"/>
      <c r="E15" s="78"/>
      <c r="F15" s="78"/>
      <c r="G15" s="78"/>
      <c r="H15" s="79"/>
    </row>
    <row r="16" spans="1:8" ht="75" x14ac:dyDescent="0.25">
      <c r="A16" s="163" t="s">
        <v>349</v>
      </c>
      <c r="B16" s="35" t="s">
        <v>19</v>
      </c>
      <c r="C16" s="57">
        <f>SUM(D16:G16)</f>
        <v>0</v>
      </c>
      <c r="D16" s="153">
        <v>0</v>
      </c>
      <c r="E16" s="153">
        <v>0</v>
      </c>
      <c r="F16" s="153">
        <v>0</v>
      </c>
      <c r="G16" s="153">
        <v>0</v>
      </c>
      <c r="H16" s="35"/>
    </row>
    <row r="17" spans="1:8" ht="30" x14ac:dyDescent="0.25">
      <c r="A17" s="163" t="s">
        <v>350</v>
      </c>
      <c r="B17" s="35" t="s">
        <v>425</v>
      </c>
      <c r="C17" s="57">
        <f>SUM(D17:G17)</f>
        <v>0</v>
      </c>
      <c r="D17" s="153">
        <v>0</v>
      </c>
      <c r="E17" s="153">
        <v>0</v>
      </c>
      <c r="F17" s="153">
        <v>0</v>
      </c>
      <c r="G17" s="153">
        <v>0</v>
      </c>
      <c r="H17" s="35"/>
    </row>
    <row r="18" spans="1:8" x14ac:dyDescent="0.25">
      <c r="A18" s="115" t="s">
        <v>180</v>
      </c>
      <c r="B18" s="78"/>
      <c r="C18" s="78"/>
      <c r="D18" s="78"/>
      <c r="E18" s="78"/>
      <c r="F18" s="78"/>
      <c r="G18" s="78"/>
      <c r="H18" s="79"/>
    </row>
    <row r="19" spans="1:8" x14ac:dyDescent="0.25">
      <c r="A19" s="115" t="s">
        <v>181</v>
      </c>
      <c r="B19" s="78"/>
      <c r="C19" s="78"/>
      <c r="D19" s="78"/>
      <c r="E19" s="78"/>
      <c r="F19" s="78"/>
      <c r="G19" s="78"/>
      <c r="H19" s="79"/>
    </row>
    <row r="20" spans="1:8" ht="30" x14ac:dyDescent="0.25">
      <c r="A20" s="163" t="s">
        <v>182</v>
      </c>
      <c r="B20" s="35" t="s">
        <v>47</v>
      </c>
      <c r="C20" s="57">
        <f>SUM(D20:G20)</f>
        <v>0</v>
      </c>
      <c r="D20" s="44">
        <v>0</v>
      </c>
      <c r="E20" s="44">
        <v>0</v>
      </c>
      <c r="F20" s="44">
        <v>0</v>
      </c>
      <c r="G20" s="44">
        <v>0</v>
      </c>
      <c r="H20" s="189"/>
    </row>
    <row r="21" spans="1:8" ht="75" x14ac:dyDescent="0.25">
      <c r="A21" s="163" t="s">
        <v>183</v>
      </c>
      <c r="B21" s="35" t="s">
        <v>40</v>
      </c>
      <c r="C21" s="57">
        <f>SUM(D21:G21)</f>
        <v>38450</v>
      </c>
      <c r="D21" s="44">
        <v>0</v>
      </c>
      <c r="E21" s="44">
        <v>0</v>
      </c>
      <c r="F21" s="44">
        <v>0</v>
      </c>
      <c r="G21" s="44">
        <f>11700+22250+2500+2000</f>
        <v>38450</v>
      </c>
      <c r="H21" s="121" t="s">
        <v>577</v>
      </c>
    </row>
    <row r="22" spans="1:8" ht="90" x14ac:dyDescent="0.25">
      <c r="A22" s="163" t="s">
        <v>184</v>
      </c>
      <c r="B22" s="35" t="s">
        <v>30</v>
      </c>
      <c r="C22" s="57">
        <f>SUM(D22:G22)</f>
        <v>0</v>
      </c>
      <c r="D22" s="56">
        <v>0</v>
      </c>
      <c r="E22" s="56">
        <v>0</v>
      </c>
      <c r="F22" s="56">
        <v>0</v>
      </c>
      <c r="G22" s="56">
        <v>0</v>
      </c>
      <c r="H22" s="121"/>
    </row>
    <row r="23" spans="1:8" x14ac:dyDescent="0.25">
      <c r="A23" s="115" t="s">
        <v>185</v>
      </c>
      <c r="B23" s="78"/>
      <c r="C23" s="78"/>
      <c r="D23" s="78"/>
      <c r="E23" s="78"/>
      <c r="F23" s="78"/>
      <c r="G23" s="78"/>
      <c r="H23" s="79"/>
    </row>
    <row r="24" spans="1:8" x14ac:dyDescent="0.25">
      <c r="A24" s="164" t="s">
        <v>463</v>
      </c>
      <c r="B24" s="35" t="s">
        <v>464</v>
      </c>
      <c r="C24" s="57">
        <f>SUM(D24:G24)</f>
        <v>0</v>
      </c>
      <c r="D24" s="56">
        <v>0</v>
      </c>
      <c r="E24" s="56">
        <v>0</v>
      </c>
      <c r="F24" s="56">
        <v>0</v>
      </c>
      <c r="G24" s="56">
        <v>0</v>
      </c>
      <c r="H24" s="153"/>
    </row>
    <row r="25" spans="1:8" ht="60" x14ac:dyDescent="0.25">
      <c r="A25" s="164" t="s">
        <v>465</v>
      </c>
      <c r="B25" s="35" t="s">
        <v>466</v>
      </c>
      <c r="C25" s="57">
        <f>SUM(D25:G25)</f>
        <v>0</v>
      </c>
      <c r="D25" s="56">
        <v>0</v>
      </c>
      <c r="E25" s="56">
        <v>0</v>
      </c>
      <c r="F25" s="56">
        <v>0</v>
      </c>
      <c r="G25" s="56">
        <v>0</v>
      </c>
      <c r="H25" s="153"/>
    </row>
    <row r="26" spans="1:8" ht="30" x14ac:dyDescent="0.25">
      <c r="A26" s="163" t="s">
        <v>186</v>
      </c>
      <c r="B26" s="35" t="s">
        <v>48</v>
      </c>
      <c r="C26" s="57">
        <f>SUM(D26:G26)</f>
        <v>0</v>
      </c>
      <c r="D26" s="56">
        <v>0</v>
      </c>
      <c r="E26" s="56">
        <v>0</v>
      </c>
      <c r="F26" s="56">
        <v>0</v>
      </c>
      <c r="G26" s="56">
        <v>0</v>
      </c>
      <c r="H26" s="153"/>
    </row>
    <row r="27" spans="1:8" x14ac:dyDescent="0.25">
      <c r="A27" s="115" t="s">
        <v>187</v>
      </c>
      <c r="B27" s="78"/>
      <c r="C27" s="78"/>
      <c r="D27" s="78"/>
      <c r="E27" s="78"/>
      <c r="F27" s="78"/>
      <c r="G27" s="78"/>
      <c r="H27" s="79"/>
    </row>
    <row r="28" spans="1:8" ht="60" x14ac:dyDescent="0.25">
      <c r="A28" s="163" t="s">
        <v>188</v>
      </c>
      <c r="B28" s="35" t="s">
        <v>77</v>
      </c>
      <c r="C28" s="57">
        <f>SUM(D28:G28)</f>
        <v>0</v>
      </c>
      <c r="D28" s="56">
        <v>0</v>
      </c>
      <c r="E28" s="56">
        <v>0</v>
      </c>
      <c r="F28" s="56">
        <v>0</v>
      </c>
      <c r="G28" s="56">
        <v>0</v>
      </c>
      <c r="H28" s="152"/>
    </row>
    <row r="29" spans="1:8" ht="45" x14ac:dyDescent="0.25">
      <c r="A29" s="164" t="s">
        <v>467</v>
      </c>
      <c r="B29" s="35" t="s">
        <v>468</v>
      </c>
      <c r="C29" s="57">
        <f>SUM(D29:G29)</f>
        <v>0</v>
      </c>
      <c r="D29" s="56">
        <v>0</v>
      </c>
      <c r="E29" s="56">
        <v>0</v>
      </c>
      <c r="F29" s="56">
        <v>0</v>
      </c>
      <c r="G29" s="56">
        <v>0</v>
      </c>
      <c r="H29" s="152"/>
    </row>
    <row r="30" spans="1:8" x14ac:dyDescent="0.25">
      <c r="A30" s="113" t="s">
        <v>9</v>
      </c>
      <c r="B30" s="81"/>
      <c r="C30" s="81"/>
      <c r="D30" s="81"/>
      <c r="E30" s="81"/>
      <c r="F30" s="81"/>
      <c r="G30" s="81"/>
      <c r="H30" s="81"/>
    </row>
    <row r="31" spans="1:8" x14ac:dyDescent="0.25">
      <c r="A31" s="113" t="s">
        <v>189</v>
      </c>
      <c r="B31" s="81"/>
      <c r="C31" s="81"/>
      <c r="D31" s="81"/>
      <c r="E31" s="81"/>
      <c r="F31" s="81"/>
      <c r="G31" s="81"/>
      <c r="H31" s="81"/>
    </row>
    <row r="32" spans="1:8" ht="90" x14ac:dyDescent="0.25">
      <c r="A32" s="163" t="s">
        <v>190</v>
      </c>
      <c r="B32" s="35" t="s">
        <v>38</v>
      </c>
      <c r="C32" s="57">
        <f>SUM(D32:G32)</f>
        <v>26.8</v>
      </c>
      <c r="D32" s="56">
        <v>0</v>
      </c>
      <c r="E32" s="56">
        <v>26.8</v>
      </c>
      <c r="F32" s="56">
        <v>0</v>
      </c>
      <c r="G32" s="56">
        <v>0</v>
      </c>
      <c r="H32" s="121" t="s">
        <v>518</v>
      </c>
    </row>
    <row r="33" spans="1:8" ht="48" customHeight="1" x14ac:dyDescent="0.25">
      <c r="A33" s="163" t="s">
        <v>191</v>
      </c>
      <c r="B33" s="35" t="s">
        <v>80</v>
      </c>
      <c r="C33" s="57">
        <f>SUM(D33:G33)</f>
        <v>1950.1000000000001</v>
      </c>
      <c r="D33" s="56">
        <v>0</v>
      </c>
      <c r="E33" s="56">
        <v>223.2</v>
      </c>
      <c r="F33" s="56">
        <v>0</v>
      </c>
      <c r="G33" s="56">
        <v>1726.9</v>
      </c>
      <c r="H33" s="121" t="s">
        <v>536</v>
      </c>
    </row>
    <row r="34" spans="1:8" ht="75" x14ac:dyDescent="0.25">
      <c r="A34" s="163" t="s">
        <v>192</v>
      </c>
      <c r="B34" s="35" t="s">
        <v>10</v>
      </c>
      <c r="C34" s="57">
        <f>SUM(D34:G34)</f>
        <v>2690.7</v>
      </c>
      <c r="D34" s="56">
        <v>0</v>
      </c>
      <c r="E34" s="56">
        <v>2690.7</v>
      </c>
      <c r="F34" s="56">
        <v>0</v>
      </c>
      <c r="G34" s="56">
        <v>0</v>
      </c>
      <c r="H34" s="121" t="s">
        <v>518</v>
      </c>
    </row>
    <row r="35" spans="1:8" ht="60" x14ac:dyDescent="0.25">
      <c r="A35" s="163" t="s">
        <v>193</v>
      </c>
      <c r="B35" s="35" t="s">
        <v>0</v>
      </c>
      <c r="C35" s="57">
        <f>SUM(D35:G35)</f>
        <v>1790.6999999999998</v>
      </c>
      <c r="D35" s="56">
        <v>0</v>
      </c>
      <c r="E35" s="56">
        <v>416.4</v>
      </c>
      <c r="F35" s="56">
        <v>0</v>
      </c>
      <c r="G35" s="56">
        <v>1374.3</v>
      </c>
      <c r="H35" s="121" t="s">
        <v>537</v>
      </c>
    </row>
    <row r="36" spans="1:8" x14ac:dyDescent="0.25">
      <c r="A36" s="115" t="s">
        <v>351</v>
      </c>
      <c r="B36" s="78"/>
      <c r="C36" s="78"/>
      <c r="D36" s="78"/>
      <c r="E36" s="78"/>
      <c r="F36" s="78"/>
      <c r="G36" s="78"/>
      <c r="H36" s="79"/>
    </row>
    <row r="37" spans="1:8" ht="45" x14ac:dyDescent="0.25">
      <c r="A37" s="163" t="s">
        <v>194</v>
      </c>
      <c r="B37" s="35" t="s">
        <v>11</v>
      </c>
      <c r="C37" s="57">
        <f>SUM(D37:G37)</f>
        <v>1247.4000000000001</v>
      </c>
      <c r="D37" s="56">
        <v>0</v>
      </c>
      <c r="E37" s="56">
        <v>1247.4000000000001</v>
      </c>
      <c r="F37" s="56">
        <v>0</v>
      </c>
      <c r="G37" s="56">
        <v>0</v>
      </c>
      <c r="H37" s="121" t="s">
        <v>518</v>
      </c>
    </row>
    <row r="38" spans="1:8" ht="90" x14ac:dyDescent="0.25">
      <c r="A38" s="163" t="s">
        <v>195</v>
      </c>
      <c r="B38" s="35" t="s">
        <v>12</v>
      </c>
      <c r="C38" s="57">
        <f>SUM(D38:G38)</f>
        <v>694.64</v>
      </c>
      <c r="D38" s="44">
        <v>0</v>
      </c>
      <c r="E38" s="44">
        <f>14</f>
        <v>14</v>
      </c>
      <c r="F38" s="44">
        <v>0</v>
      </c>
      <c r="G38" s="44">
        <v>680.64</v>
      </c>
      <c r="H38" s="121" t="s">
        <v>538</v>
      </c>
    </row>
    <row r="39" spans="1:8" ht="105.75" customHeight="1" x14ac:dyDescent="0.25">
      <c r="A39" s="163" t="s">
        <v>196</v>
      </c>
      <c r="B39" s="35" t="s">
        <v>16</v>
      </c>
      <c r="C39" s="57">
        <f>SUM(D39:G39)</f>
        <v>7021.4</v>
      </c>
      <c r="D39" s="56">
        <v>5500</v>
      </c>
      <c r="E39" s="56">
        <v>245.4</v>
      </c>
      <c r="F39" s="56">
        <v>0</v>
      </c>
      <c r="G39" s="56">
        <f>32.6+1243.4</f>
        <v>1276</v>
      </c>
      <c r="H39" s="127" t="s">
        <v>568</v>
      </c>
    </row>
    <row r="40" spans="1:8" x14ac:dyDescent="0.25">
      <c r="A40" s="115" t="s">
        <v>197</v>
      </c>
      <c r="B40" s="78"/>
      <c r="C40" s="78"/>
      <c r="D40" s="78"/>
      <c r="E40" s="78"/>
      <c r="F40" s="78"/>
      <c r="G40" s="78"/>
      <c r="H40" s="79"/>
    </row>
    <row r="41" spans="1:8" ht="166.5" customHeight="1" x14ac:dyDescent="0.25">
      <c r="A41" s="166" t="s">
        <v>198</v>
      </c>
      <c r="B41" s="82" t="s">
        <v>539</v>
      </c>
      <c r="C41" s="57">
        <f t="shared" ref="C41:C50" si="0">SUM(D41:G41)</f>
        <v>1241.3</v>
      </c>
      <c r="D41" s="56">
        <v>0</v>
      </c>
      <c r="E41" s="56">
        <v>0</v>
      </c>
      <c r="F41" s="56">
        <v>0</v>
      </c>
      <c r="G41" s="56">
        <v>1241.3</v>
      </c>
      <c r="H41" s="121" t="s">
        <v>446</v>
      </c>
    </row>
    <row r="42" spans="1:8" ht="30" x14ac:dyDescent="0.25">
      <c r="A42" s="167" t="s">
        <v>199</v>
      </c>
      <c r="B42" s="82" t="s">
        <v>81</v>
      </c>
      <c r="C42" s="302" t="s">
        <v>622</v>
      </c>
      <c r="D42" s="303"/>
      <c r="E42" s="303"/>
      <c r="F42" s="303"/>
      <c r="G42" s="303"/>
      <c r="H42" s="304"/>
    </row>
    <row r="43" spans="1:8" ht="30" x14ac:dyDescent="0.25">
      <c r="A43" s="167" t="s">
        <v>389</v>
      </c>
      <c r="B43" s="82" t="s">
        <v>372</v>
      </c>
      <c r="C43" s="57">
        <f t="shared" si="0"/>
        <v>360</v>
      </c>
      <c r="D43" s="56">
        <v>0</v>
      </c>
      <c r="E43" s="56">
        <v>0</v>
      </c>
      <c r="F43" s="56">
        <v>360</v>
      </c>
      <c r="G43" s="56">
        <v>0</v>
      </c>
      <c r="H43" s="121" t="s">
        <v>515</v>
      </c>
    </row>
    <row r="44" spans="1:8" ht="30" x14ac:dyDescent="0.25">
      <c r="A44" s="167" t="s">
        <v>390</v>
      </c>
      <c r="B44" s="36" t="s">
        <v>498</v>
      </c>
      <c r="C44" s="57">
        <f t="shared" si="0"/>
        <v>175.8</v>
      </c>
      <c r="D44" s="56">
        <v>0</v>
      </c>
      <c r="E44" s="56">
        <v>175.8</v>
      </c>
      <c r="F44" s="56">
        <v>0</v>
      </c>
      <c r="G44" s="56">
        <v>0</v>
      </c>
      <c r="H44" s="121" t="s">
        <v>516</v>
      </c>
    </row>
    <row r="45" spans="1:8" x14ac:dyDescent="0.25">
      <c r="A45" s="167" t="s">
        <v>391</v>
      </c>
      <c r="B45" s="305" t="s">
        <v>622</v>
      </c>
      <c r="C45" s="306"/>
      <c r="D45" s="306"/>
      <c r="E45" s="306"/>
      <c r="F45" s="306"/>
      <c r="G45" s="306"/>
      <c r="H45" s="307"/>
    </row>
    <row r="46" spans="1:8" ht="60" x14ac:dyDescent="0.25">
      <c r="A46" s="167" t="s">
        <v>392</v>
      </c>
      <c r="B46" s="82" t="s">
        <v>576</v>
      </c>
      <c r="C46" s="57">
        <f t="shared" si="0"/>
        <v>6104.9</v>
      </c>
      <c r="D46" s="56">
        <v>0</v>
      </c>
      <c r="E46" s="56">
        <v>0</v>
      </c>
      <c r="F46" s="56">
        <v>0</v>
      </c>
      <c r="G46" s="56">
        <v>6104.9</v>
      </c>
      <c r="H46" s="121" t="s">
        <v>575</v>
      </c>
    </row>
    <row r="47" spans="1:8" ht="75" x14ac:dyDescent="0.25">
      <c r="A47" s="167" t="s">
        <v>420</v>
      </c>
      <c r="B47" s="82" t="s">
        <v>540</v>
      </c>
      <c r="C47" s="57">
        <f t="shared" si="0"/>
        <v>548.1</v>
      </c>
      <c r="D47" s="56">
        <v>0</v>
      </c>
      <c r="E47" s="56">
        <v>32.799999999999997</v>
      </c>
      <c r="F47" s="56">
        <v>440.7</v>
      </c>
      <c r="G47" s="56">
        <v>74.599999999999994</v>
      </c>
      <c r="H47" s="121" t="s">
        <v>541</v>
      </c>
    </row>
    <row r="48" spans="1:8" ht="45" x14ac:dyDescent="0.25">
      <c r="A48" s="167" t="s">
        <v>421</v>
      </c>
      <c r="B48" s="82" t="s">
        <v>422</v>
      </c>
      <c r="C48" s="57">
        <f t="shared" si="0"/>
        <v>509.4</v>
      </c>
      <c r="D48" s="44">
        <v>0</v>
      </c>
      <c r="E48" s="44">
        <v>0</v>
      </c>
      <c r="F48" s="44">
        <v>509.4</v>
      </c>
      <c r="G48" s="44">
        <v>0</v>
      </c>
      <c r="H48" s="127" t="s">
        <v>520</v>
      </c>
    </row>
    <row r="49" spans="1:8" ht="30" x14ac:dyDescent="0.25">
      <c r="A49" s="118" t="s">
        <v>503</v>
      </c>
      <c r="B49" s="82" t="s">
        <v>532</v>
      </c>
      <c r="C49" s="57">
        <f t="shared" si="0"/>
        <v>0</v>
      </c>
      <c r="D49" s="56">
        <v>0</v>
      </c>
      <c r="E49" s="56">
        <v>0</v>
      </c>
      <c r="F49" s="56">
        <v>0</v>
      </c>
      <c r="G49" s="56">
        <v>0</v>
      </c>
      <c r="H49" s="121" t="s">
        <v>529</v>
      </c>
    </row>
    <row r="50" spans="1:8" ht="90" x14ac:dyDescent="0.25">
      <c r="A50" s="118" t="s">
        <v>507</v>
      </c>
      <c r="B50" s="168" t="s">
        <v>542</v>
      </c>
      <c r="C50" s="57">
        <f t="shared" si="0"/>
        <v>581.90000000000009</v>
      </c>
      <c r="D50" s="56">
        <f>45.1+211.3</f>
        <v>256.40000000000003</v>
      </c>
      <c r="E50" s="56">
        <v>150.9</v>
      </c>
      <c r="F50" s="56">
        <v>0</v>
      </c>
      <c r="G50" s="56">
        <v>174.6</v>
      </c>
      <c r="H50" s="127" t="s">
        <v>601</v>
      </c>
    </row>
    <row r="51" spans="1:8" ht="32.25" customHeight="1" x14ac:dyDescent="0.25">
      <c r="A51" s="264" t="s">
        <v>200</v>
      </c>
      <c r="B51" s="265"/>
      <c r="C51" s="265"/>
      <c r="D51" s="265"/>
      <c r="E51" s="265"/>
      <c r="F51" s="265"/>
      <c r="G51" s="265"/>
      <c r="H51" s="266"/>
    </row>
    <row r="52" spans="1:8" x14ac:dyDescent="0.25">
      <c r="A52" s="115" t="s">
        <v>353</v>
      </c>
      <c r="B52" s="78"/>
      <c r="C52" s="78"/>
      <c r="D52" s="78"/>
      <c r="E52" s="78"/>
      <c r="F52" s="78"/>
      <c r="G52" s="78"/>
      <c r="H52" s="79"/>
    </row>
    <row r="53" spans="1:8" ht="37.5" customHeight="1" x14ac:dyDescent="0.25">
      <c r="A53" s="257" t="s">
        <v>201</v>
      </c>
      <c r="B53" s="258"/>
      <c r="C53" s="258"/>
      <c r="D53" s="258"/>
      <c r="E53" s="258"/>
      <c r="F53" s="258"/>
      <c r="G53" s="258"/>
      <c r="H53" s="259"/>
    </row>
    <row r="54" spans="1:8" ht="60" x14ac:dyDescent="0.25">
      <c r="A54" s="166" t="s">
        <v>202</v>
      </c>
      <c r="B54" s="36" t="s">
        <v>373</v>
      </c>
      <c r="C54" s="57">
        <f>SUM(D54:G54)</f>
        <v>670.2</v>
      </c>
      <c r="D54" s="56">
        <v>0</v>
      </c>
      <c r="E54" s="56">
        <f>186.9</f>
        <v>186.9</v>
      </c>
      <c r="F54" s="56">
        <v>0</v>
      </c>
      <c r="G54" s="56">
        <v>483.3</v>
      </c>
      <c r="H54" s="127" t="s">
        <v>588</v>
      </c>
    </row>
    <row r="55" spans="1:8" ht="30" x14ac:dyDescent="0.25">
      <c r="A55" s="166" t="s">
        <v>203</v>
      </c>
      <c r="B55" s="82" t="s">
        <v>63</v>
      </c>
      <c r="C55" s="57">
        <f>SUM(D55:G55)</f>
        <v>1294.1300000000001</v>
      </c>
      <c r="D55" s="56">
        <v>0</v>
      </c>
      <c r="E55" s="56">
        <v>0</v>
      </c>
      <c r="F55" s="56">
        <v>0</v>
      </c>
      <c r="G55" s="56">
        <v>1294.1300000000001</v>
      </c>
      <c r="H55" s="127" t="s">
        <v>579</v>
      </c>
    </row>
    <row r="56" spans="1:8" ht="30" x14ac:dyDescent="0.25">
      <c r="A56" s="166" t="s">
        <v>204</v>
      </c>
      <c r="B56" s="82" t="s">
        <v>64</v>
      </c>
      <c r="C56" s="57">
        <f>SUM(D56:G56)</f>
        <v>0</v>
      </c>
      <c r="D56" s="56">
        <v>0</v>
      </c>
      <c r="E56" s="56">
        <v>0</v>
      </c>
      <c r="F56" s="56">
        <v>0</v>
      </c>
      <c r="G56" s="56">
        <v>0</v>
      </c>
      <c r="H56" s="121" t="s">
        <v>515</v>
      </c>
    </row>
    <row r="57" spans="1:8" x14ac:dyDescent="0.25">
      <c r="A57" s="115" t="s">
        <v>205</v>
      </c>
      <c r="B57" s="78"/>
      <c r="C57" s="78"/>
      <c r="D57" s="78"/>
      <c r="E57" s="78"/>
      <c r="F57" s="78"/>
      <c r="G57" s="78"/>
      <c r="H57" s="79"/>
    </row>
    <row r="58" spans="1:8" ht="60" x14ac:dyDescent="0.25">
      <c r="A58" s="166" t="s">
        <v>206</v>
      </c>
      <c r="B58" s="82" t="s">
        <v>65</v>
      </c>
      <c r="C58" s="57">
        <f>SUM(D58:G58)</f>
        <v>28159.3</v>
      </c>
      <c r="D58" s="56">
        <v>12144.5</v>
      </c>
      <c r="E58" s="56">
        <v>13951.2</v>
      </c>
      <c r="F58" s="56">
        <v>2063.6</v>
      </c>
      <c r="G58" s="56">
        <v>0</v>
      </c>
      <c r="H58" s="121" t="s">
        <v>547</v>
      </c>
    </row>
    <row r="59" spans="1:8" ht="30" x14ac:dyDescent="0.25">
      <c r="A59" s="163" t="s">
        <v>207</v>
      </c>
      <c r="B59" s="35" t="s">
        <v>1</v>
      </c>
      <c r="C59" s="57">
        <f>SUM(D59:G59)</f>
        <v>295.8</v>
      </c>
      <c r="D59" s="56">
        <v>0</v>
      </c>
      <c r="E59" s="56">
        <v>0</v>
      </c>
      <c r="F59" s="56">
        <v>0</v>
      </c>
      <c r="G59" s="56">
        <v>295.8</v>
      </c>
      <c r="H59" s="121" t="s">
        <v>578</v>
      </c>
    </row>
    <row r="60" spans="1:8" x14ac:dyDescent="0.25">
      <c r="A60" s="115" t="s">
        <v>208</v>
      </c>
      <c r="B60" s="78"/>
      <c r="C60" s="78"/>
      <c r="D60" s="78"/>
      <c r="E60" s="78"/>
      <c r="F60" s="78"/>
      <c r="G60" s="78"/>
      <c r="H60" s="79"/>
    </row>
    <row r="61" spans="1:8" ht="30" x14ac:dyDescent="0.25">
      <c r="A61" s="163" t="s">
        <v>209</v>
      </c>
      <c r="B61" s="35" t="s">
        <v>66</v>
      </c>
      <c r="C61" s="57">
        <f>SUM(D61:G61)</f>
        <v>200</v>
      </c>
      <c r="D61" s="56">
        <v>0</v>
      </c>
      <c r="E61" s="56">
        <v>200</v>
      </c>
      <c r="F61" s="56">
        <v>0</v>
      </c>
      <c r="G61" s="56">
        <v>0</v>
      </c>
      <c r="H61" s="121" t="s">
        <v>516</v>
      </c>
    </row>
    <row r="62" spans="1:8" ht="65.25" customHeight="1" x14ac:dyDescent="0.25">
      <c r="A62" s="163" t="s">
        <v>210</v>
      </c>
      <c r="B62" s="35" t="s">
        <v>67</v>
      </c>
      <c r="C62" s="57">
        <f>SUM(D62:G62)</f>
        <v>1154.8</v>
      </c>
      <c r="D62" s="56">
        <v>0</v>
      </c>
      <c r="E62" s="56">
        <v>0</v>
      </c>
      <c r="F62" s="56">
        <v>658.8</v>
      </c>
      <c r="G62" s="44">
        <v>496</v>
      </c>
      <c r="H62" s="121" t="s">
        <v>548</v>
      </c>
    </row>
    <row r="63" spans="1:8" x14ac:dyDescent="0.25">
      <c r="A63" s="115" t="s">
        <v>211</v>
      </c>
      <c r="B63" s="78"/>
      <c r="C63" s="78"/>
      <c r="D63" s="78"/>
      <c r="E63" s="78"/>
      <c r="F63" s="78"/>
      <c r="G63" s="78"/>
      <c r="H63" s="79"/>
    </row>
    <row r="64" spans="1:8" ht="30" x14ac:dyDescent="0.25">
      <c r="A64" s="163" t="s">
        <v>212</v>
      </c>
      <c r="B64" s="35" t="s">
        <v>68</v>
      </c>
      <c r="C64" s="57">
        <f>SUM(D64:G64)</f>
        <v>4484.54</v>
      </c>
      <c r="D64" s="56">
        <v>0</v>
      </c>
      <c r="E64" s="56">
        <v>0</v>
      </c>
      <c r="F64" s="56">
        <v>0</v>
      </c>
      <c r="G64" s="56">
        <v>4484.54</v>
      </c>
      <c r="H64" s="121" t="s">
        <v>565</v>
      </c>
    </row>
    <row r="65" spans="1:8" ht="45" x14ac:dyDescent="0.25">
      <c r="A65" s="163" t="s">
        <v>213</v>
      </c>
      <c r="B65" s="35" t="s">
        <v>69</v>
      </c>
      <c r="C65" s="57">
        <f>SUM(D65:G65)</f>
        <v>0</v>
      </c>
      <c r="D65" s="56">
        <v>0</v>
      </c>
      <c r="E65" s="56">
        <v>0</v>
      </c>
      <c r="F65" s="56">
        <v>0</v>
      </c>
      <c r="G65" s="56">
        <v>0</v>
      </c>
      <c r="H65" s="121"/>
    </row>
    <row r="66" spans="1:8" ht="93" customHeight="1" x14ac:dyDescent="0.25">
      <c r="A66" s="163" t="s">
        <v>214</v>
      </c>
      <c r="B66" s="35" t="s">
        <v>70</v>
      </c>
      <c r="C66" s="83">
        <f>SUM(D66:G66)</f>
        <v>5586.7</v>
      </c>
      <c r="D66" s="44">
        <f>D67+D68</f>
        <v>0</v>
      </c>
      <c r="E66" s="44">
        <f t="shared" ref="E66:G66" si="1">E67+E68</f>
        <v>4849.8999999999996</v>
      </c>
      <c r="F66" s="44">
        <f t="shared" si="1"/>
        <v>0</v>
      </c>
      <c r="G66" s="44">
        <f t="shared" si="1"/>
        <v>736.8</v>
      </c>
      <c r="H66" s="143" t="s">
        <v>566</v>
      </c>
    </row>
    <row r="67" spans="1:8" ht="60" x14ac:dyDescent="0.25">
      <c r="A67" s="163" t="s">
        <v>447</v>
      </c>
      <c r="B67" s="35" t="s">
        <v>372</v>
      </c>
      <c r="C67" s="57">
        <f>SUM(D67:G67)</f>
        <v>5437.4</v>
      </c>
      <c r="D67" s="56">
        <v>0</v>
      </c>
      <c r="E67" s="56">
        <v>4849.8999999999996</v>
      </c>
      <c r="F67" s="56">
        <v>0</v>
      </c>
      <c r="G67" s="56">
        <v>587.5</v>
      </c>
      <c r="H67" s="121" t="s">
        <v>567</v>
      </c>
    </row>
    <row r="68" spans="1:8" ht="45" customHeight="1" x14ac:dyDescent="0.25">
      <c r="A68" s="163" t="s">
        <v>448</v>
      </c>
      <c r="B68" s="30" t="s">
        <v>498</v>
      </c>
      <c r="C68" s="57">
        <f>SUM(D68:G68)</f>
        <v>149.30000000000001</v>
      </c>
      <c r="D68" s="56">
        <v>0</v>
      </c>
      <c r="E68" s="56">
        <v>0</v>
      </c>
      <c r="F68" s="56">
        <v>0</v>
      </c>
      <c r="G68" s="56">
        <v>149.30000000000001</v>
      </c>
      <c r="H68" s="121" t="s">
        <v>446</v>
      </c>
    </row>
    <row r="69" spans="1:8" x14ac:dyDescent="0.25">
      <c r="A69" s="115" t="s">
        <v>215</v>
      </c>
      <c r="B69" s="78"/>
      <c r="C69" s="78"/>
      <c r="D69" s="78"/>
      <c r="E69" s="78"/>
      <c r="F69" s="78"/>
      <c r="G69" s="78"/>
      <c r="H69" s="79"/>
    </row>
    <row r="70" spans="1:8" ht="30" x14ac:dyDescent="0.25">
      <c r="A70" s="163" t="s">
        <v>216</v>
      </c>
      <c r="B70" s="35" t="s">
        <v>374</v>
      </c>
      <c r="C70" s="57">
        <f t="shared" ref="C70:C76" si="2">SUM(D70:G70)</f>
        <v>0</v>
      </c>
      <c r="D70" s="56">
        <v>0</v>
      </c>
      <c r="E70" s="56">
        <v>0</v>
      </c>
      <c r="F70" s="56">
        <v>0</v>
      </c>
      <c r="G70" s="56">
        <v>0</v>
      </c>
      <c r="H70" s="121"/>
    </row>
    <row r="71" spans="1:8" ht="30" x14ac:dyDescent="0.25">
      <c r="A71" s="163" t="s">
        <v>217</v>
      </c>
      <c r="B71" s="35" t="s">
        <v>82</v>
      </c>
      <c r="C71" s="83">
        <f t="shared" si="2"/>
        <v>11315.4</v>
      </c>
      <c r="D71" s="44">
        <f>SUM(D72:D73)</f>
        <v>0</v>
      </c>
      <c r="E71" s="44">
        <f>SUM(E72:E73)</f>
        <v>5669</v>
      </c>
      <c r="F71" s="44">
        <f>SUM(F72:F73)</f>
        <v>5632</v>
      </c>
      <c r="G71" s="44">
        <f>SUM(G72:G73)</f>
        <v>14.4</v>
      </c>
      <c r="H71" s="30"/>
    </row>
    <row r="72" spans="1:8" ht="195" x14ac:dyDescent="0.25">
      <c r="A72" s="163" t="s">
        <v>449</v>
      </c>
      <c r="B72" s="35" t="s">
        <v>372</v>
      </c>
      <c r="C72" s="57">
        <f t="shared" si="2"/>
        <v>9860</v>
      </c>
      <c r="D72" s="56">
        <v>0</v>
      </c>
      <c r="E72" s="56">
        <v>4228</v>
      </c>
      <c r="F72" s="56">
        <v>5632</v>
      </c>
      <c r="G72" s="56">
        <v>0</v>
      </c>
      <c r="H72" s="121" t="s">
        <v>549</v>
      </c>
    </row>
    <row r="73" spans="1:8" ht="75" customHeight="1" x14ac:dyDescent="0.25">
      <c r="A73" s="163" t="s">
        <v>450</v>
      </c>
      <c r="B73" s="30" t="s">
        <v>498</v>
      </c>
      <c r="C73" s="57">
        <f t="shared" si="2"/>
        <v>1455.4</v>
      </c>
      <c r="D73" s="56">
        <v>0</v>
      </c>
      <c r="E73" s="56">
        <v>1441</v>
      </c>
      <c r="F73" s="56">
        <v>0</v>
      </c>
      <c r="G73" s="56">
        <v>14.4</v>
      </c>
      <c r="H73" s="121" t="s">
        <v>550</v>
      </c>
    </row>
    <row r="74" spans="1:8" ht="45" x14ac:dyDescent="0.25">
      <c r="A74" s="169" t="s">
        <v>218</v>
      </c>
      <c r="B74" s="35" t="s">
        <v>71</v>
      </c>
      <c r="C74" s="83">
        <f t="shared" si="2"/>
        <v>4606.7</v>
      </c>
      <c r="D74" s="44">
        <f>SUM(D75:D76)</f>
        <v>0</v>
      </c>
      <c r="E74" s="44">
        <f>SUM(E75:E76)</f>
        <v>2187.1999999999998</v>
      </c>
      <c r="F74" s="44">
        <f>SUM(F75:F76)</f>
        <v>0</v>
      </c>
      <c r="G74" s="44">
        <f>SUM(G75:G76)</f>
        <v>2419.5</v>
      </c>
      <c r="H74" s="30"/>
    </row>
    <row r="75" spans="1:8" ht="90" x14ac:dyDescent="0.25">
      <c r="A75" s="169" t="s">
        <v>444</v>
      </c>
      <c r="B75" s="35" t="s">
        <v>372</v>
      </c>
      <c r="C75" s="57">
        <f t="shared" si="2"/>
        <v>500</v>
      </c>
      <c r="D75" s="56">
        <v>0</v>
      </c>
      <c r="E75" s="56">
        <v>0</v>
      </c>
      <c r="F75" s="56">
        <v>0</v>
      </c>
      <c r="G75" s="44">
        <v>500</v>
      </c>
      <c r="H75" s="121" t="s">
        <v>551</v>
      </c>
    </row>
    <row r="76" spans="1:8" ht="75" x14ac:dyDescent="0.25">
      <c r="A76" s="169" t="s">
        <v>445</v>
      </c>
      <c r="B76" s="30" t="s">
        <v>498</v>
      </c>
      <c r="C76" s="57">
        <f t="shared" si="2"/>
        <v>4106.7</v>
      </c>
      <c r="D76" s="44">
        <v>0</v>
      </c>
      <c r="E76" s="44">
        <v>2187.1999999999998</v>
      </c>
      <c r="F76" s="44">
        <v>0</v>
      </c>
      <c r="G76" s="44">
        <v>1919.5</v>
      </c>
      <c r="H76" s="121" t="s">
        <v>552</v>
      </c>
    </row>
    <row r="77" spans="1:8" x14ac:dyDescent="0.25">
      <c r="A77" s="115" t="s">
        <v>219</v>
      </c>
      <c r="B77" s="116"/>
      <c r="C77" s="116"/>
      <c r="D77" s="116"/>
      <c r="E77" s="116"/>
      <c r="F77" s="116"/>
      <c r="G77" s="116"/>
      <c r="H77" s="170"/>
    </row>
    <row r="78" spans="1:8" x14ac:dyDescent="0.25">
      <c r="A78" s="115" t="s">
        <v>13</v>
      </c>
      <c r="B78" s="116"/>
      <c r="C78" s="116"/>
      <c r="D78" s="116"/>
      <c r="E78" s="116"/>
      <c r="F78" s="116"/>
      <c r="G78" s="116"/>
      <c r="H78" s="170"/>
    </row>
    <row r="79" spans="1:8" ht="90" x14ac:dyDescent="0.25">
      <c r="A79" s="171" t="s">
        <v>220</v>
      </c>
      <c r="B79" s="35" t="s">
        <v>375</v>
      </c>
      <c r="C79" s="57">
        <f>SUM(D79:G79)</f>
        <v>369.5</v>
      </c>
      <c r="D79" s="56">
        <v>20.8</v>
      </c>
      <c r="E79" s="56">
        <v>20.9</v>
      </c>
      <c r="F79" s="56">
        <v>0</v>
      </c>
      <c r="G79" s="56">
        <v>327.8</v>
      </c>
      <c r="H79" s="121" t="s">
        <v>604</v>
      </c>
    </row>
    <row r="80" spans="1:8" x14ac:dyDescent="0.25">
      <c r="A80" s="115" t="s">
        <v>221</v>
      </c>
      <c r="B80" s="116"/>
      <c r="C80" s="116"/>
      <c r="D80" s="116"/>
      <c r="E80" s="116"/>
      <c r="F80" s="116"/>
      <c r="G80" s="116"/>
      <c r="H80" s="170"/>
    </row>
    <row r="81" spans="1:8" ht="90" x14ac:dyDescent="0.25">
      <c r="A81" s="163" t="s">
        <v>222</v>
      </c>
      <c r="B81" s="35" t="s">
        <v>41</v>
      </c>
      <c r="C81" s="57">
        <f>SUM(D81:G81)</f>
        <v>37779.599999999999</v>
      </c>
      <c r="D81" s="56">
        <v>34898.9</v>
      </c>
      <c r="E81" s="56">
        <v>0</v>
      </c>
      <c r="F81" s="56">
        <v>0</v>
      </c>
      <c r="G81" s="56">
        <v>2880.7</v>
      </c>
      <c r="H81" s="158" t="s">
        <v>605</v>
      </c>
    </row>
    <row r="82" spans="1:8" ht="75" x14ac:dyDescent="0.25">
      <c r="A82" s="163" t="s">
        <v>223</v>
      </c>
      <c r="B82" s="35" t="s">
        <v>97</v>
      </c>
      <c r="C82" s="57">
        <f>SUM(D82:G82)</f>
        <v>44439.6</v>
      </c>
      <c r="D82" s="56">
        <v>44439.6</v>
      </c>
      <c r="E82" s="56">
        <v>0</v>
      </c>
      <c r="F82" s="56">
        <v>0</v>
      </c>
      <c r="G82" s="56">
        <v>0</v>
      </c>
      <c r="H82" s="121" t="s">
        <v>602</v>
      </c>
    </row>
    <row r="83" spans="1:8" ht="60" x14ac:dyDescent="0.25">
      <c r="A83" s="163" t="s">
        <v>224</v>
      </c>
      <c r="B83" s="35" t="s">
        <v>76</v>
      </c>
      <c r="C83" s="57">
        <f>SUM(D83:G83)</f>
        <v>29073.599999999999</v>
      </c>
      <c r="D83" s="56">
        <v>0</v>
      </c>
      <c r="E83" s="56">
        <v>24159.200000000001</v>
      </c>
      <c r="F83" s="56">
        <v>0</v>
      </c>
      <c r="G83" s="56">
        <v>4914.3999999999996</v>
      </c>
      <c r="H83" s="127" t="s">
        <v>603</v>
      </c>
    </row>
    <row r="84" spans="1:8" x14ac:dyDescent="0.25">
      <c r="A84" s="115" t="s">
        <v>225</v>
      </c>
      <c r="B84" s="116"/>
      <c r="C84" s="116"/>
      <c r="D84" s="116"/>
      <c r="E84" s="116"/>
      <c r="F84" s="116"/>
      <c r="G84" s="116"/>
      <c r="H84" s="170"/>
    </row>
    <row r="85" spans="1:8" ht="75" x14ac:dyDescent="0.25">
      <c r="A85" s="163" t="s">
        <v>226</v>
      </c>
      <c r="B85" s="35" t="s">
        <v>95</v>
      </c>
      <c r="C85" s="57">
        <f>SUM(D85:G85)</f>
        <v>2017.5</v>
      </c>
      <c r="D85" s="56">
        <v>0</v>
      </c>
      <c r="E85" s="56">
        <v>1862.8</v>
      </c>
      <c r="F85" s="56">
        <v>0</v>
      </c>
      <c r="G85" s="56">
        <v>154.69999999999999</v>
      </c>
      <c r="H85" s="127" t="s">
        <v>603</v>
      </c>
    </row>
    <row r="86" spans="1:8" x14ac:dyDescent="0.25">
      <c r="A86" s="115" t="s">
        <v>227</v>
      </c>
      <c r="B86" s="116"/>
      <c r="C86" s="116"/>
      <c r="D86" s="116"/>
      <c r="E86" s="116"/>
      <c r="F86" s="116"/>
      <c r="G86" s="116"/>
      <c r="H86" s="170"/>
    </row>
    <row r="87" spans="1:8" ht="75" x14ac:dyDescent="0.25">
      <c r="A87" s="163" t="s">
        <v>228</v>
      </c>
      <c r="B87" s="35" t="s">
        <v>94</v>
      </c>
      <c r="C87" s="57">
        <f>SUM(D87:G87)</f>
        <v>23509.1</v>
      </c>
      <c r="D87" s="56">
        <v>23509.1</v>
      </c>
      <c r="E87" s="56">
        <v>0</v>
      </c>
      <c r="F87" s="56">
        <v>0</v>
      </c>
      <c r="G87" s="56">
        <v>0</v>
      </c>
      <c r="H87" s="121" t="s">
        <v>371</v>
      </c>
    </row>
    <row r="88" spans="1:8" x14ac:dyDescent="0.25">
      <c r="A88" s="115" t="s">
        <v>229</v>
      </c>
      <c r="B88" s="116"/>
      <c r="C88" s="116"/>
      <c r="D88" s="116"/>
      <c r="E88" s="116"/>
      <c r="F88" s="116"/>
      <c r="G88" s="116"/>
      <c r="H88" s="170"/>
    </row>
    <row r="89" spans="1:8" ht="108" customHeight="1" x14ac:dyDescent="0.25">
      <c r="A89" s="163" t="s">
        <v>230</v>
      </c>
      <c r="B89" s="35" t="s">
        <v>44</v>
      </c>
      <c r="C89" s="57">
        <f>SUM(D89:G89)</f>
        <v>6388.2</v>
      </c>
      <c r="D89" s="56">
        <v>0</v>
      </c>
      <c r="E89" s="56">
        <v>0</v>
      </c>
      <c r="F89" s="56">
        <v>6019.21</v>
      </c>
      <c r="G89" s="56">
        <v>368.99</v>
      </c>
      <c r="H89" s="121" t="s">
        <v>553</v>
      </c>
    </row>
    <row r="90" spans="1:8" ht="132.75" customHeight="1" x14ac:dyDescent="0.25">
      <c r="A90" s="163" t="s">
        <v>231</v>
      </c>
      <c r="B90" s="35" t="s">
        <v>45</v>
      </c>
      <c r="C90" s="57">
        <f>SUM(D90:G90)</f>
        <v>1367.3</v>
      </c>
      <c r="D90" s="56">
        <v>0</v>
      </c>
      <c r="E90" s="56">
        <v>948.9</v>
      </c>
      <c r="F90" s="56">
        <v>218.4</v>
      </c>
      <c r="G90" s="56">
        <v>200</v>
      </c>
      <c r="H90" s="121" t="s">
        <v>554</v>
      </c>
    </row>
    <row r="91" spans="1:8" ht="75" x14ac:dyDescent="0.25">
      <c r="A91" s="163" t="s">
        <v>232</v>
      </c>
      <c r="B91" s="35" t="s">
        <v>52</v>
      </c>
      <c r="C91" s="57">
        <f>SUM(D91:G91)</f>
        <v>357.5</v>
      </c>
      <c r="D91" s="56">
        <v>0</v>
      </c>
      <c r="E91" s="56">
        <v>0</v>
      </c>
      <c r="F91" s="56">
        <v>357.5</v>
      </c>
      <c r="G91" s="56">
        <v>0</v>
      </c>
      <c r="H91" s="121" t="s">
        <v>520</v>
      </c>
    </row>
    <row r="92" spans="1:8" ht="45" x14ac:dyDescent="0.25">
      <c r="A92" s="163" t="s">
        <v>233</v>
      </c>
      <c r="B92" s="35" t="s">
        <v>46</v>
      </c>
      <c r="C92" s="57">
        <f>SUM(D92:G92)</f>
        <v>235.8</v>
      </c>
      <c r="D92" s="56">
        <v>0</v>
      </c>
      <c r="E92" s="56">
        <v>0</v>
      </c>
      <c r="F92" s="56">
        <v>235.8</v>
      </c>
      <c r="G92" s="56">
        <v>0</v>
      </c>
      <c r="H92" s="121" t="s">
        <v>521</v>
      </c>
    </row>
    <row r="93" spans="1:8" ht="90" x14ac:dyDescent="0.25">
      <c r="A93" s="163" t="s">
        <v>234</v>
      </c>
      <c r="B93" s="35" t="s">
        <v>49</v>
      </c>
      <c r="C93" s="57">
        <f>SUM(D93:G93)</f>
        <v>1508.9</v>
      </c>
      <c r="D93" s="56">
        <v>0</v>
      </c>
      <c r="E93" s="56">
        <v>0</v>
      </c>
      <c r="F93" s="56">
        <v>1218.3</v>
      </c>
      <c r="G93" s="56">
        <v>290.60000000000002</v>
      </c>
      <c r="H93" s="121" t="s">
        <v>555</v>
      </c>
    </row>
    <row r="94" spans="1:8" x14ac:dyDescent="0.25">
      <c r="A94" s="115" t="s">
        <v>235</v>
      </c>
      <c r="B94" s="116"/>
      <c r="C94" s="116"/>
      <c r="D94" s="116"/>
      <c r="E94" s="116"/>
      <c r="F94" s="116"/>
      <c r="G94" s="116"/>
      <c r="H94" s="170"/>
    </row>
    <row r="95" spans="1:8" ht="76.5" customHeight="1" x14ac:dyDescent="0.25">
      <c r="A95" s="163" t="s">
        <v>236</v>
      </c>
      <c r="B95" s="35" t="s">
        <v>31</v>
      </c>
      <c r="C95" s="57">
        <f>SUM(D95:G95)</f>
        <v>721.80000000000007</v>
      </c>
      <c r="D95" s="56">
        <v>0</v>
      </c>
      <c r="E95" s="56">
        <v>159.1</v>
      </c>
      <c r="F95" s="56">
        <v>562.70000000000005</v>
      </c>
      <c r="G95" s="56">
        <v>0</v>
      </c>
      <c r="H95" s="121" t="s">
        <v>564</v>
      </c>
    </row>
    <row r="96" spans="1:8" x14ac:dyDescent="0.25">
      <c r="A96" s="115" t="s">
        <v>237</v>
      </c>
      <c r="B96" s="116"/>
      <c r="C96" s="116"/>
      <c r="D96" s="116"/>
      <c r="E96" s="116"/>
      <c r="F96" s="116"/>
      <c r="G96" s="116"/>
      <c r="H96" s="170"/>
    </row>
    <row r="97" spans="1:8" ht="118.5" customHeight="1" x14ac:dyDescent="0.25">
      <c r="A97" s="163" t="s">
        <v>238</v>
      </c>
      <c r="B97" s="35" t="s">
        <v>96</v>
      </c>
      <c r="C97" s="57">
        <f>SUM(D97:G97)</f>
        <v>52371.200000000004</v>
      </c>
      <c r="D97" s="44">
        <v>22836.9</v>
      </c>
      <c r="E97" s="44">
        <v>8313.9</v>
      </c>
      <c r="F97" s="44">
        <v>21084.400000000001</v>
      </c>
      <c r="G97" s="44">
        <v>136</v>
      </c>
      <c r="H97" s="121" t="s">
        <v>573</v>
      </c>
    </row>
    <row r="98" spans="1:8" x14ac:dyDescent="0.25">
      <c r="A98" s="115" t="s">
        <v>239</v>
      </c>
      <c r="B98" s="116"/>
      <c r="C98" s="116"/>
      <c r="D98" s="116"/>
      <c r="E98" s="116"/>
      <c r="F98" s="116"/>
      <c r="G98" s="116"/>
      <c r="H98" s="172"/>
    </row>
    <row r="99" spans="1:8" ht="45" x14ac:dyDescent="0.25">
      <c r="A99" s="163" t="s">
        <v>241</v>
      </c>
      <c r="B99" s="35" t="s">
        <v>32</v>
      </c>
      <c r="C99" s="57">
        <f>SUM(D99:G99)</f>
        <v>18127.900000000001</v>
      </c>
      <c r="D99" s="56">
        <v>18127.900000000001</v>
      </c>
      <c r="E99" s="56">
        <v>0</v>
      </c>
      <c r="F99" s="56">
        <v>0</v>
      </c>
      <c r="G99" s="56">
        <v>0</v>
      </c>
      <c r="H99" s="121" t="s">
        <v>526</v>
      </c>
    </row>
    <row r="100" spans="1:8" ht="45" x14ac:dyDescent="0.25">
      <c r="A100" s="163" t="s">
        <v>240</v>
      </c>
      <c r="B100" s="35" t="s">
        <v>62</v>
      </c>
      <c r="C100" s="57">
        <f>SUM(D100:G100)</f>
        <v>2386.1999999999998</v>
      </c>
      <c r="D100" s="56">
        <v>0</v>
      </c>
      <c r="E100" s="56">
        <v>0</v>
      </c>
      <c r="F100" s="56">
        <v>0</v>
      </c>
      <c r="G100" s="56">
        <v>2386.1999999999998</v>
      </c>
      <c r="H100" s="123" t="s">
        <v>574</v>
      </c>
    </row>
    <row r="101" spans="1:8" ht="121.5" customHeight="1" x14ac:dyDescent="0.25">
      <c r="A101" s="163" t="s">
        <v>242</v>
      </c>
      <c r="B101" s="35" t="s">
        <v>50</v>
      </c>
      <c r="C101" s="57">
        <f>SUM(D101:G101)</f>
        <v>38428.692320000002</v>
      </c>
      <c r="D101" s="44">
        <v>0</v>
      </c>
      <c r="E101" s="44">
        <v>15000</v>
      </c>
      <c r="F101" s="44">
        <v>16503.400000000001</v>
      </c>
      <c r="G101" s="44">
        <f>104.02212+2141.33277+454.8456+63.20176+121.89007+4040</f>
        <v>6925.2923200000005</v>
      </c>
      <c r="H101" s="121" t="s">
        <v>572</v>
      </c>
    </row>
    <row r="102" spans="1:8" ht="20.25" customHeight="1" x14ac:dyDescent="0.25">
      <c r="A102" s="242" t="s">
        <v>354</v>
      </c>
      <c r="B102" s="116"/>
      <c r="C102" s="116"/>
      <c r="D102" s="116"/>
      <c r="E102" s="116"/>
      <c r="F102" s="116"/>
      <c r="G102" s="116"/>
      <c r="H102" s="170"/>
    </row>
    <row r="103" spans="1:8" ht="18" customHeight="1" x14ac:dyDescent="0.25">
      <c r="A103" s="242" t="s">
        <v>243</v>
      </c>
      <c r="B103" s="116"/>
      <c r="C103" s="116"/>
      <c r="D103" s="116"/>
      <c r="E103" s="116"/>
      <c r="F103" s="116"/>
      <c r="G103" s="116"/>
      <c r="H103" s="170"/>
    </row>
    <row r="104" spans="1:8" x14ac:dyDescent="0.25">
      <c r="A104" s="169" t="s">
        <v>244</v>
      </c>
      <c r="B104" s="84" t="s">
        <v>42</v>
      </c>
      <c r="C104" s="154"/>
      <c r="D104" s="154"/>
      <c r="E104" s="154"/>
      <c r="F104" s="154"/>
      <c r="G104" s="154"/>
      <c r="H104" s="173"/>
    </row>
    <row r="105" spans="1:8" ht="45" x14ac:dyDescent="0.25">
      <c r="A105" s="163" t="s">
        <v>376</v>
      </c>
      <c r="B105" s="30" t="s">
        <v>90</v>
      </c>
      <c r="C105" s="57">
        <f>SUM(D105:G105)</f>
        <v>19</v>
      </c>
      <c r="D105" s="56">
        <v>0</v>
      </c>
      <c r="E105" s="56">
        <v>0</v>
      </c>
      <c r="F105" s="56">
        <v>0</v>
      </c>
      <c r="G105" s="56">
        <v>19</v>
      </c>
      <c r="H105" s="121" t="s">
        <v>534</v>
      </c>
    </row>
    <row r="106" spans="1:8" ht="45" x14ac:dyDescent="0.25">
      <c r="A106" s="163" t="s">
        <v>245</v>
      </c>
      <c r="B106" s="35" t="s">
        <v>43</v>
      </c>
      <c r="C106" s="57">
        <f>SUM(D106:G106)</f>
        <v>5468.5</v>
      </c>
      <c r="D106" s="56">
        <v>0</v>
      </c>
      <c r="E106" s="56">
        <v>0</v>
      </c>
      <c r="F106" s="56">
        <v>5468.5</v>
      </c>
      <c r="G106" s="56">
        <v>0</v>
      </c>
      <c r="H106" s="121" t="s">
        <v>492</v>
      </c>
    </row>
    <row r="107" spans="1:8" ht="51.75" customHeight="1" x14ac:dyDescent="0.25">
      <c r="A107" s="174" t="s">
        <v>469</v>
      </c>
      <c r="B107" s="123" t="s">
        <v>470</v>
      </c>
      <c r="C107" s="57">
        <f>SUM(D107:G107)</f>
        <v>0</v>
      </c>
      <c r="D107" s="56">
        <v>0</v>
      </c>
      <c r="E107" s="56">
        <v>0</v>
      </c>
      <c r="F107" s="56">
        <v>0</v>
      </c>
      <c r="G107" s="56">
        <v>0</v>
      </c>
      <c r="H107" s="121"/>
    </row>
    <row r="108" spans="1:8" x14ac:dyDescent="0.25">
      <c r="A108" s="115" t="s">
        <v>246</v>
      </c>
      <c r="B108" s="116"/>
      <c r="C108" s="116"/>
      <c r="D108" s="116"/>
      <c r="E108" s="116"/>
      <c r="F108" s="116"/>
      <c r="G108" s="116"/>
      <c r="H108" s="170"/>
    </row>
    <row r="109" spans="1:8" ht="60" x14ac:dyDescent="0.25">
      <c r="A109" s="163" t="s">
        <v>247</v>
      </c>
      <c r="B109" s="35" t="s">
        <v>91</v>
      </c>
      <c r="C109" s="57">
        <f>SUM(D109:G109)</f>
        <v>50095.799999999996</v>
      </c>
      <c r="D109" s="56">
        <v>0</v>
      </c>
      <c r="E109" s="56">
        <v>2070.1</v>
      </c>
      <c r="F109" s="56">
        <v>48025.7</v>
      </c>
      <c r="G109" s="56">
        <v>0</v>
      </c>
      <c r="H109" s="121" t="s">
        <v>571</v>
      </c>
    </row>
    <row r="110" spans="1:8" ht="60" x14ac:dyDescent="0.25">
      <c r="A110" s="163" t="s">
        <v>248</v>
      </c>
      <c r="B110" s="35" t="s">
        <v>104</v>
      </c>
      <c r="C110" s="57">
        <f>SUM(D110:G110)</f>
        <v>54099.9</v>
      </c>
      <c r="D110" s="56">
        <v>21.8</v>
      </c>
      <c r="E110" s="56">
        <v>1825.7</v>
      </c>
      <c r="F110" s="56">
        <v>52252.4</v>
      </c>
      <c r="G110" s="56">
        <v>0</v>
      </c>
      <c r="H110" s="121" t="s">
        <v>571</v>
      </c>
    </row>
    <row r="111" spans="1:8" ht="60" x14ac:dyDescent="0.25">
      <c r="A111" s="163" t="s">
        <v>249</v>
      </c>
      <c r="B111" s="35" t="s">
        <v>105</v>
      </c>
      <c r="C111" s="57">
        <f>SUM(D111:G111)</f>
        <v>32284.899999999998</v>
      </c>
      <c r="D111" s="56">
        <v>0</v>
      </c>
      <c r="E111" s="56">
        <v>492.3</v>
      </c>
      <c r="F111" s="56">
        <v>31792.6</v>
      </c>
      <c r="G111" s="56">
        <v>0</v>
      </c>
      <c r="H111" s="121" t="s">
        <v>571</v>
      </c>
    </row>
    <row r="112" spans="1:8" ht="60" x14ac:dyDescent="0.25">
      <c r="A112" s="163" t="s">
        <v>250</v>
      </c>
      <c r="B112" s="35" t="s">
        <v>35</v>
      </c>
      <c r="C112" s="57">
        <f>SUM(D112:G112)</f>
        <v>73245.200000000012</v>
      </c>
      <c r="D112" s="56">
        <v>0</v>
      </c>
      <c r="E112" s="56">
        <v>2239.1</v>
      </c>
      <c r="F112" s="56">
        <v>71006.100000000006</v>
      </c>
      <c r="G112" s="56">
        <v>0</v>
      </c>
      <c r="H112" s="121" t="s">
        <v>571</v>
      </c>
    </row>
    <row r="113" spans="1:8" ht="75" x14ac:dyDescent="0.25">
      <c r="A113" s="163" t="s">
        <v>251</v>
      </c>
      <c r="B113" s="35" t="s">
        <v>377</v>
      </c>
      <c r="C113" s="57">
        <f>SUM(D113:G113)</f>
        <v>144.5</v>
      </c>
      <c r="D113" s="56">
        <v>0</v>
      </c>
      <c r="E113" s="56">
        <v>0</v>
      </c>
      <c r="F113" s="56">
        <v>144.5</v>
      </c>
      <c r="G113" s="56">
        <v>0</v>
      </c>
      <c r="H113" s="121" t="s">
        <v>492</v>
      </c>
    </row>
    <row r="114" spans="1:8" x14ac:dyDescent="0.25">
      <c r="A114" s="115" t="s">
        <v>252</v>
      </c>
      <c r="B114" s="116"/>
      <c r="C114" s="116"/>
      <c r="D114" s="116"/>
      <c r="E114" s="116"/>
      <c r="F114" s="116"/>
      <c r="G114" s="116"/>
      <c r="H114" s="170"/>
    </row>
    <row r="115" spans="1:8" ht="30" x14ac:dyDescent="0.25">
      <c r="A115" s="163" t="s">
        <v>253</v>
      </c>
      <c r="B115" s="35" t="s">
        <v>92</v>
      </c>
      <c r="C115" s="57">
        <f>SUM(D115:G115)</f>
        <v>6853.4</v>
      </c>
      <c r="D115" s="56">
        <v>0</v>
      </c>
      <c r="E115" s="56">
        <v>0</v>
      </c>
      <c r="F115" s="56">
        <v>6853.4</v>
      </c>
      <c r="G115" s="56">
        <v>0</v>
      </c>
      <c r="H115" s="121" t="s">
        <v>492</v>
      </c>
    </row>
    <row r="116" spans="1:8" ht="60" x14ac:dyDescent="0.25">
      <c r="A116" s="117" t="s">
        <v>471</v>
      </c>
      <c r="B116" s="103" t="s">
        <v>472</v>
      </c>
      <c r="C116" s="57">
        <f>SUM(D116:G116)</f>
        <v>0</v>
      </c>
      <c r="D116" s="56">
        <v>0</v>
      </c>
      <c r="E116" s="56">
        <v>0</v>
      </c>
      <c r="F116" s="56">
        <v>0</v>
      </c>
      <c r="G116" s="56">
        <v>0</v>
      </c>
      <c r="H116" s="121"/>
    </row>
    <row r="117" spans="1:8" ht="105" x14ac:dyDescent="0.25">
      <c r="A117" s="119" t="s">
        <v>473</v>
      </c>
      <c r="B117" s="160" t="s">
        <v>474</v>
      </c>
      <c r="C117" s="83">
        <f>SUM(D117:G117)</f>
        <v>99.4</v>
      </c>
      <c r="D117" s="44">
        <v>0</v>
      </c>
      <c r="E117" s="44">
        <v>47.9</v>
      </c>
      <c r="F117" s="44">
        <v>51.5</v>
      </c>
      <c r="G117" s="44">
        <v>0</v>
      </c>
      <c r="H117" s="127" t="s">
        <v>569</v>
      </c>
    </row>
    <row r="118" spans="1:8" x14ac:dyDescent="0.25">
      <c r="A118" s="115" t="s">
        <v>254</v>
      </c>
      <c r="B118" s="116"/>
      <c r="C118" s="116"/>
      <c r="D118" s="116"/>
      <c r="E118" s="116"/>
      <c r="F118" s="116"/>
      <c r="G118" s="116"/>
      <c r="H118" s="170"/>
    </row>
    <row r="119" spans="1:8" ht="120.75" customHeight="1" x14ac:dyDescent="0.25">
      <c r="A119" s="163" t="s">
        <v>255</v>
      </c>
      <c r="B119" s="35" t="s">
        <v>93</v>
      </c>
      <c r="C119" s="57">
        <f>SUM(D119:G119)</f>
        <v>12228.3</v>
      </c>
      <c r="D119" s="56">
        <v>0</v>
      </c>
      <c r="E119" s="56">
        <v>8007.9</v>
      </c>
      <c r="F119" s="56">
        <v>921.6</v>
      </c>
      <c r="G119" s="56">
        <v>3298.8</v>
      </c>
      <c r="H119" s="121" t="s">
        <v>608</v>
      </c>
    </row>
    <row r="120" spans="1:8" ht="180" x14ac:dyDescent="0.25">
      <c r="A120" s="163" t="s">
        <v>256</v>
      </c>
      <c r="B120" s="35" t="s">
        <v>61</v>
      </c>
      <c r="C120" s="83">
        <f>SUM(D120:G120)</f>
        <v>12819.1</v>
      </c>
      <c r="D120" s="44">
        <v>0</v>
      </c>
      <c r="E120" s="44">
        <v>7620</v>
      </c>
      <c r="F120" s="44">
        <v>1501.7</v>
      </c>
      <c r="G120" s="44">
        <v>3697.4</v>
      </c>
      <c r="H120" s="127" t="s">
        <v>570</v>
      </c>
    </row>
    <row r="121" spans="1:8" x14ac:dyDescent="0.25">
      <c r="A121" s="115" t="s">
        <v>257</v>
      </c>
      <c r="B121" s="116"/>
      <c r="C121" s="116"/>
      <c r="D121" s="116"/>
      <c r="E121" s="116"/>
      <c r="F121" s="116"/>
      <c r="G121" s="116"/>
      <c r="H121" s="170"/>
    </row>
    <row r="122" spans="1:8" x14ac:dyDescent="0.25">
      <c r="A122" s="115" t="s">
        <v>258</v>
      </c>
      <c r="B122" s="116"/>
      <c r="C122" s="116"/>
      <c r="D122" s="116"/>
      <c r="E122" s="116"/>
      <c r="F122" s="116"/>
      <c r="G122" s="116"/>
      <c r="H122" s="170"/>
    </row>
    <row r="123" spans="1:8" ht="90" x14ac:dyDescent="0.25">
      <c r="A123" s="163" t="s">
        <v>259</v>
      </c>
      <c r="B123" s="35" t="s">
        <v>78</v>
      </c>
      <c r="C123" s="57">
        <f>SUM(D123:G123)</f>
        <v>20709.2</v>
      </c>
      <c r="D123" s="44">
        <v>0</v>
      </c>
      <c r="E123" s="44">
        <v>349.4</v>
      </c>
      <c r="F123" s="44">
        <v>1829.4</v>
      </c>
      <c r="G123" s="44">
        <f>15765+2765.4</f>
        <v>18530.400000000001</v>
      </c>
      <c r="H123" s="127" t="s">
        <v>609</v>
      </c>
    </row>
    <row r="124" spans="1:8" ht="45" x14ac:dyDescent="0.25">
      <c r="A124" s="163" t="s">
        <v>260</v>
      </c>
      <c r="B124" s="30" t="s">
        <v>426</v>
      </c>
      <c r="C124" s="57">
        <f>SUM(D124:G124)</f>
        <v>0</v>
      </c>
      <c r="D124" s="44">
        <v>0</v>
      </c>
      <c r="E124" s="44">
        <v>0</v>
      </c>
      <c r="F124" s="44">
        <v>0</v>
      </c>
      <c r="G124" s="44">
        <v>0</v>
      </c>
      <c r="H124" s="127"/>
    </row>
    <row r="125" spans="1:8" x14ac:dyDescent="0.25">
      <c r="A125" s="115" t="s">
        <v>261</v>
      </c>
      <c r="B125" s="116"/>
      <c r="C125" s="116"/>
      <c r="D125" s="116"/>
      <c r="E125" s="116"/>
      <c r="F125" s="116"/>
      <c r="G125" s="116"/>
      <c r="H125" s="170"/>
    </row>
    <row r="126" spans="1:8" ht="45" x14ac:dyDescent="0.25">
      <c r="A126" s="163" t="s">
        <v>262</v>
      </c>
      <c r="B126" s="35" t="s">
        <v>101</v>
      </c>
      <c r="C126" s="83">
        <f>SUM(D126:G126)</f>
        <v>190</v>
      </c>
      <c r="D126" s="44">
        <f t="shared" ref="D126:F126" si="3">SUM(D127:D128)</f>
        <v>0</v>
      </c>
      <c r="E126" s="44">
        <f t="shared" si="3"/>
        <v>0</v>
      </c>
      <c r="F126" s="44">
        <f t="shared" si="3"/>
        <v>190</v>
      </c>
      <c r="G126" s="44">
        <f>SUM(G127:G128)</f>
        <v>0</v>
      </c>
      <c r="H126" s="127"/>
    </row>
    <row r="127" spans="1:8" x14ac:dyDescent="0.25">
      <c r="A127" s="114" t="s">
        <v>423</v>
      </c>
      <c r="B127" s="82" t="s">
        <v>514</v>
      </c>
      <c r="C127" s="57">
        <f>SUM(D127:G127)</f>
        <v>0</v>
      </c>
      <c r="D127" s="56">
        <v>0</v>
      </c>
      <c r="E127" s="56">
        <v>0</v>
      </c>
      <c r="F127" s="56">
        <v>0</v>
      </c>
      <c r="G127" s="56">
        <v>0</v>
      </c>
      <c r="H127" s="142"/>
    </row>
    <row r="128" spans="1:8" ht="45" x14ac:dyDescent="0.25">
      <c r="A128" s="163" t="s">
        <v>506</v>
      </c>
      <c r="B128" s="35" t="s">
        <v>422</v>
      </c>
      <c r="C128" s="57">
        <f>SUM(D128:G128)</f>
        <v>190</v>
      </c>
      <c r="D128" s="56">
        <v>0</v>
      </c>
      <c r="E128" s="56">
        <v>0</v>
      </c>
      <c r="F128" s="56">
        <v>190</v>
      </c>
      <c r="G128" s="56">
        <v>0</v>
      </c>
      <c r="H128" s="121" t="s">
        <v>520</v>
      </c>
    </row>
    <row r="129" spans="1:8" x14ac:dyDescent="0.25">
      <c r="A129" s="115" t="s">
        <v>263</v>
      </c>
      <c r="B129" s="116"/>
      <c r="C129" s="116"/>
      <c r="D129" s="116"/>
      <c r="E129" s="116"/>
      <c r="F129" s="116"/>
      <c r="G129" s="116"/>
      <c r="H129" s="170"/>
    </row>
    <row r="130" spans="1:8" ht="45" x14ac:dyDescent="0.25">
      <c r="A130" s="144" t="s">
        <v>475</v>
      </c>
      <c r="B130" s="175" t="s">
        <v>476</v>
      </c>
      <c r="C130" s="57">
        <f>SUM(D130:G130)</f>
        <v>0</v>
      </c>
      <c r="D130" s="56">
        <v>0</v>
      </c>
      <c r="E130" s="56">
        <v>0</v>
      </c>
      <c r="F130" s="56">
        <v>0</v>
      </c>
      <c r="G130" s="56">
        <v>0</v>
      </c>
      <c r="H130" s="121"/>
    </row>
    <row r="131" spans="1:8" ht="45" x14ac:dyDescent="0.25">
      <c r="A131" s="163" t="s">
        <v>264</v>
      </c>
      <c r="B131" s="35" t="s">
        <v>79</v>
      </c>
      <c r="C131" s="57">
        <f>SUM(D131:G131)</f>
        <v>0</v>
      </c>
      <c r="D131" s="44">
        <v>0</v>
      </c>
      <c r="E131" s="44">
        <v>0</v>
      </c>
      <c r="F131" s="44">
        <v>0</v>
      </c>
      <c r="G131" s="44">
        <v>0</v>
      </c>
      <c r="H131" s="127"/>
    </row>
    <row r="132" spans="1:8" ht="30" x14ac:dyDescent="0.25">
      <c r="A132" s="144" t="s">
        <v>509</v>
      </c>
      <c r="B132" s="123" t="s">
        <v>510</v>
      </c>
      <c r="C132" s="57">
        <f>SUM(D132:G132)</f>
        <v>0</v>
      </c>
      <c r="D132" s="44">
        <v>0</v>
      </c>
      <c r="E132" s="44">
        <v>0</v>
      </c>
      <c r="F132" s="44">
        <v>0</v>
      </c>
      <c r="G132" s="44">
        <v>0</v>
      </c>
      <c r="H132" s="127"/>
    </row>
    <row r="133" spans="1:8" ht="102.75" customHeight="1" x14ac:dyDescent="0.25">
      <c r="A133" s="163" t="s">
        <v>265</v>
      </c>
      <c r="B133" s="30" t="s">
        <v>359</v>
      </c>
      <c r="C133" s="57">
        <f>SUM(D133:G133)</f>
        <v>0</v>
      </c>
      <c r="D133" s="44">
        <v>0</v>
      </c>
      <c r="E133" s="44">
        <v>0</v>
      </c>
      <c r="F133" s="44">
        <v>0</v>
      </c>
      <c r="G133" s="44">
        <v>0</v>
      </c>
      <c r="H133" s="127"/>
    </row>
    <row r="134" spans="1:8" ht="105" x14ac:dyDescent="0.25">
      <c r="A134" s="163" t="s">
        <v>266</v>
      </c>
      <c r="B134" s="30" t="s">
        <v>430</v>
      </c>
      <c r="C134" s="57">
        <f>SUM(D134:G134)</f>
        <v>0</v>
      </c>
      <c r="D134" s="44">
        <v>0</v>
      </c>
      <c r="E134" s="44">
        <v>0</v>
      </c>
      <c r="F134" s="44">
        <v>0</v>
      </c>
      <c r="G134" s="44">
        <v>0</v>
      </c>
      <c r="H134" s="127"/>
    </row>
    <row r="135" spans="1:8" x14ac:dyDescent="0.25">
      <c r="A135" s="115" t="s">
        <v>267</v>
      </c>
      <c r="B135" s="116"/>
      <c r="C135" s="116"/>
      <c r="D135" s="116"/>
      <c r="E135" s="116"/>
      <c r="F135" s="116"/>
      <c r="G135" s="116"/>
      <c r="H135" s="170"/>
    </row>
    <row r="136" spans="1:8" ht="30" x14ac:dyDescent="0.25">
      <c r="A136" s="163" t="s">
        <v>268</v>
      </c>
      <c r="B136" s="35" t="s">
        <v>269</v>
      </c>
      <c r="C136" s="57">
        <f t="shared" ref="C136:C142" si="4">SUM(D136:G136)</f>
        <v>35</v>
      </c>
      <c r="D136" s="56">
        <v>0</v>
      </c>
      <c r="E136" s="56">
        <v>0</v>
      </c>
      <c r="F136" s="56">
        <v>35</v>
      </c>
      <c r="G136" s="56">
        <v>0</v>
      </c>
      <c r="H136" s="121" t="s">
        <v>511</v>
      </c>
    </row>
    <row r="137" spans="1:8" ht="30" x14ac:dyDescent="0.25">
      <c r="A137" s="163" t="s">
        <v>270</v>
      </c>
      <c r="B137" s="35" t="s">
        <v>360</v>
      </c>
      <c r="C137" s="57">
        <f t="shared" si="4"/>
        <v>2224.4</v>
      </c>
      <c r="D137" s="56">
        <v>0</v>
      </c>
      <c r="E137" s="56">
        <v>0</v>
      </c>
      <c r="F137" s="56">
        <v>2224.4</v>
      </c>
      <c r="G137" s="56">
        <v>0</v>
      </c>
      <c r="H137" s="121" t="s">
        <v>511</v>
      </c>
    </row>
    <row r="138" spans="1:8" ht="59.25" customHeight="1" x14ac:dyDescent="0.25">
      <c r="A138" s="163" t="s">
        <v>271</v>
      </c>
      <c r="B138" s="35" t="s">
        <v>2</v>
      </c>
      <c r="C138" s="57">
        <f t="shared" si="4"/>
        <v>862.5</v>
      </c>
      <c r="D138" s="56">
        <v>0</v>
      </c>
      <c r="E138" s="56">
        <v>10</v>
      </c>
      <c r="F138" s="56">
        <v>852.5</v>
      </c>
      <c r="G138" s="56">
        <v>0</v>
      </c>
      <c r="H138" s="121" t="s">
        <v>556</v>
      </c>
    </row>
    <row r="139" spans="1:8" ht="32.25" customHeight="1" x14ac:dyDescent="0.25">
      <c r="A139" s="163" t="s">
        <v>272</v>
      </c>
      <c r="B139" s="35" t="s">
        <v>3</v>
      </c>
      <c r="C139" s="57">
        <f t="shared" si="4"/>
        <v>365.1</v>
      </c>
      <c r="D139" s="56">
        <v>0</v>
      </c>
      <c r="E139" s="56">
        <v>365.1</v>
      </c>
      <c r="F139" s="56">
        <v>0</v>
      </c>
      <c r="G139" s="56">
        <v>0</v>
      </c>
      <c r="H139" s="121" t="s">
        <v>512</v>
      </c>
    </row>
    <row r="140" spans="1:8" ht="35.25" customHeight="1" x14ac:dyDescent="0.25">
      <c r="A140" s="163" t="s">
        <v>273</v>
      </c>
      <c r="B140" s="35" t="s">
        <v>14</v>
      </c>
      <c r="C140" s="57">
        <f t="shared" si="4"/>
        <v>464.3</v>
      </c>
      <c r="D140" s="56">
        <v>0</v>
      </c>
      <c r="E140" s="56">
        <v>0</v>
      </c>
      <c r="F140" s="56">
        <v>464.3</v>
      </c>
      <c r="G140" s="56">
        <v>0</v>
      </c>
      <c r="H140" s="121" t="s">
        <v>513</v>
      </c>
    </row>
    <row r="141" spans="1:8" ht="63" customHeight="1" x14ac:dyDescent="0.25">
      <c r="A141" s="163" t="s">
        <v>274</v>
      </c>
      <c r="B141" s="35" t="s">
        <v>4</v>
      </c>
      <c r="C141" s="57">
        <f t="shared" si="4"/>
        <v>36.4</v>
      </c>
      <c r="D141" s="56">
        <v>0</v>
      </c>
      <c r="E141" s="56">
        <v>0</v>
      </c>
      <c r="F141" s="56">
        <v>36.4</v>
      </c>
      <c r="G141" s="56">
        <v>0</v>
      </c>
      <c r="H141" s="121" t="s">
        <v>556</v>
      </c>
    </row>
    <row r="142" spans="1:8" ht="32.25" customHeight="1" x14ac:dyDescent="0.25">
      <c r="A142" s="163" t="s">
        <v>275</v>
      </c>
      <c r="B142" s="30" t="s">
        <v>276</v>
      </c>
      <c r="C142" s="57">
        <f t="shared" si="4"/>
        <v>10</v>
      </c>
      <c r="D142" s="56">
        <v>0</v>
      </c>
      <c r="E142" s="56">
        <v>10</v>
      </c>
      <c r="F142" s="56">
        <v>0</v>
      </c>
      <c r="G142" s="56">
        <v>0</v>
      </c>
      <c r="H142" s="121" t="s">
        <v>513</v>
      </c>
    </row>
    <row r="143" spans="1:8" ht="34.5" customHeight="1" x14ac:dyDescent="0.25">
      <c r="A143" s="264" t="s">
        <v>277</v>
      </c>
      <c r="B143" s="265"/>
      <c r="C143" s="265"/>
      <c r="D143" s="265"/>
      <c r="E143" s="265"/>
      <c r="F143" s="265"/>
      <c r="G143" s="265"/>
      <c r="H143" s="266"/>
    </row>
    <row r="144" spans="1:8" s="245" customFormat="1" ht="21.75" customHeight="1" x14ac:dyDescent="0.25">
      <c r="A144" s="242" t="s">
        <v>278</v>
      </c>
      <c r="B144" s="243"/>
      <c r="C144" s="243"/>
      <c r="D144" s="243"/>
      <c r="E144" s="243"/>
      <c r="F144" s="243"/>
      <c r="G144" s="243"/>
      <c r="H144" s="244"/>
    </row>
    <row r="145" spans="1:8" s="245" customFormat="1" ht="21.75" customHeight="1" x14ac:dyDescent="0.25">
      <c r="A145" s="246" t="s">
        <v>279</v>
      </c>
      <c r="B145" s="242"/>
      <c r="C145" s="243"/>
      <c r="D145" s="243"/>
      <c r="E145" s="243"/>
      <c r="F145" s="243"/>
      <c r="G145" s="243"/>
      <c r="H145" s="244"/>
    </row>
    <row r="146" spans="1:8" ht="45" x14ac:dyDescent="0.25">
      <c r="A146" s="144" t="s">
        <v>477</v>
      </c>
      <c r="B146" s="129" t="s">
        <v>478</v>
      </c>
      <c r="C146" s="57">
        <f>SUM(D146:G146)</f>
        <v>0</v>
      </c>
      <c r="D146" s="56">
        <v>0</v>
      </c>
      <c r="E146" s="56">
        <v>0</v>
      </c>
      <c r="F146" s="56">
        <v>0</v>
      </c>
      <c r="G146" s="56">
        <v>0</v>
      </c>
      <c r="H146" s="121"/>
    </row>
    <row r="147" spans="1:8" ht="60" x14ac:dyDescent="0.25">
      <c r="A147" s="176" t="s">
        <v>479</v>
      </c>
      <c r="B147" s="177" t="s">
        <v>480</v>
      </c>
      <c r="C147" s="104">
        <f>SUM(D147:G147)</f>
        <v>0</v>
      </c>
      <c r="D147" s="56">
        <v>0</v>
      </c>
      <c r="E147" s="56">
        <v>0</v>
      </c>
      <c r="F147" s="56">
        <v>0</v>
      </c>
      <c r="G147" s="56">
        <v>0</v>
      </c>
      <c r="H147" s="145"/>
    </row>
    <row r="148" spans="1:8" ht="30" x14ac:dyDescent="0.25">
      <c r="A148" s="144" t="s">
        <v>481</v>
      </c>
      <c r="B148" s="129" t="s">
        <v>543</v>
      </c>
      <c r="C148" s="104">
        <f>SUM(D148:G148)</f>
        <v>0</v>
      </c>
      <c r="D148" s="56">
        <v>0</v>
      </c>
      <c r="E148" s="56">
        <v>0</v>
      </c>
      <c r="F148" s="56">
        <v>0</v>
      </c>
      <c r="G148" s="56">
        <v>0</v>
      </c>
      <c r="H148" s="121"/>
    </row>
    <row r="149" spans="1:8" ht="208.5" customHeight="1" x14ac:dyDescent="0.25">
      <c r="A149" s="163" t="s">
        <v>280</v>
      </c>
      <c r="B149" s="35" t="s">
        <v>83</v>
      </c>
      <c r="C149" s="57">
        <f>SUM(D149:G149)</f>
        <v>66638.37</v>
      </c>
      <c r="D149" s="56">
        <v>0</v>
      </c>
      <c r="E149" s="56">
        <v>12437.86</v>
      </c>
      <c r="F149" s="56">
        <v>538.51</v>
      </c>
      <c r="G149" s="56">
        <v>53662</v>
      </c>
      <c r="H149" s="122" t="s">
        <v>582</v>
      </c>
    </row>
    <row r="150" spans="1:8" ht="201" customHeight="1" x14ac:dyDescent="0.25">
      <c r="A150" s="164" t="s">
        <v>281</v>
      </c>
      <c r="B150" s="35" t="s">
        <v>98</v>
      </c>
      <c r="C150" s="57">
        <f>SUM(D150:G150)</f>
        <v>40505.789999999994</v>
      </c>
      <c r="D150" s="56">
        <v>0</v>
      </c>
      <c r="E150" s="56">
        <v>1914.7</v>
      </c>
      <c r="F150" s="56">
        <v>0</v>
      </c>
      <c r="G150" s="56">
        <v>38591.089999999997</v>
      </c>
      <c r="H150" s="121" t="s">
        <v>557</v>
      </c>
    </row>
    <row r="151" spans="1:8" ht="45" x14ac:dyDescent="0.25">
      <c r="A151" s="144" t="s">
        <v>482</v>
      </c>
      <c r="B151" s="178" t="s">
        <v>483</v>
      </c>
      <c r="C151" s="57">
        <f t="shared" ref="C151:C152" si="5">SUM(D151:G151)</f>
        <v>0</v>
      </c>
      <c r="D151" s="128">
        <v>0</v>
      </c>
      <c r="E151" s="128">
        <v>0</v>
      </c>
      <c r="F151" s="128">
        <v>0</v>
      </c>
      <c r="G151" s="128">
        <v>0</v>
      </c>
      <c r="H151" s="146"/>
    </row>
    <row r="152" spans="1:8" ht="45" x14ac:dyDescent="0.25">
      <c r="A152" s="144" t="s">
        <v>484</v>
      </c>
      <c r="B152" s="179" t="s">
        <v>485</v>
      </c>
      <c r="C152" s="57">
        <f t="shared" si="5"/>
        <v>929.4</v>
      </c>
      <c r="D152" s="128">
        <v>0</v>
      </c>
      <c r="E152" s="128">
        <v>0</v>
      </c>
      <c r="F152" s="128">
        <v>929.4</v>
      </c>
      <c r="G152" s="128">
        <v>0</v>
      </c>
      <c r="H152" s="146" t="s">
        <v>522</v>
      </c>
    </row>
    <row r="153" spans="1:8" ht="20.25" customHeight="1" x14ac:dyDescent="0.25">
      <c r="A153" s="242" t="s">
        <v>282</v>
      </c>
      <c r="B153" s="116"/>
      <c r="C153" s="116"/>
      <c r="D153" s="116"/>
      <c r="E153" s="116"/>
      <c r="F153" s="116"/>
      <c r="G153" s="116"/>
      <c r="H153" s="170"/>
    </row>
    <row r="154" spans="1:8" ht="146.25" customHeight="1" x14ac:dyDescent="0.25">
      <c r="A154" s="163" t="s">
        <v>283</v>
      </c>
      <c r="B154" s="35" t="s">
        <v>84</v>
      </c>
      <c r="C154" s="57">
        <f>SUM(D154:G154)</f>
        <v>53212.83</v>
      </c>
      <c r="D154" s="56">
        <v>0</v>
      </c>
      <c r="E154" s="56">
        <v>0</v>
      </c>
      <c r="F154" s="56">
        <v>1152.53</v>
      </c>
      <c r="G154" s="56">
        <v>52060.3</v>
      </c>
      <c r="H154" s="121" t="s">
        <v>558</v>
      </c>
    </row>
    <row r="155" spans="1:8" x14ac:dyDescent="0.25">
      <c r="A155" s="115" t="s">
        <v>284</v>
      </c>
      <c r="B155" s="116"/>
      <c r="C155" s="116"/>
      <c r="D155" s="116"/>
      <c r="E155" s="116"/>
      <c r="F155" s="116"/>
      <c r="G155" s="116"/>
      <c r="H155" s="170"/>
    </row>
    <row r="156" spans="1:8" ht="58.5" customHeight="1" x14ac:dyDescent="0.25">
      <c r="A156" s="163" t="s">
        <v>285</v>
      </c>
      <c r="B156" s="35" t="s">
        <v>39</v>
      </c>
      <c r="C156" s="57">
        <f>SUM(D156:G156)</f>
        <v>26289.800000000003</v>
      </c>
      <c r="D156" s="56">
        <v>0</v>
      </c>
      <c r="E156" s="56">
        <v>20369.650000000001</v>
      </c>
      <c r="F156" s="56">
        <v>5920.15</v>
      </c>
      <c r="G156" s="56">
        <v>0</v>
      </c>
      <c r="H156" s="122" t="s">
        <v>559</v>
      </c>
    </row>
    <row r="157" spans="1:8" x14ac:dyDescent="0.25">
      <c r="A157" s="115" t="s">
        <v>287</v>
      </c>
      <c r="B157" s="78"/>
      <c r="C157" s="78"/>
      <c r="D157" s="78"/>
      <c r="E157" s="78"/>
      <c r="F157" s="78"/>
      <c r="G157" s="78"/>
      <c r="H157" s="79"/>
    </row>
    <row r="158" spans="1:8" ht="30" x14ac:dyDescent="0.25">
      <c r="A158" s="163" t="s">
        <v>286</v>
      </c>
      <c r="B158" s="35" t="s">
        <v>85</v>
      </c>
      <c r="C158" s="57">
        <f>SUM(D158:G158)</f>
        <v>0</v>
      </c>
      <c r="D158" s="56">
        <v>0</v>
      </c>
      <c r="E158" s="56">
        <v>0</v>
      </c>
      <c r="F158" s="56">
        <v>0</v>
      </c>
      <c r="G158" s="56">
        <v>0</v>
      </c>
      <c r="H158" s="121"/>
    </row>
    <row r="159" spans="1:8" x14ac:dyDescent="0.25">
      <c r="A159" s="115" t="s">
        <v>288</v>
      </c>
      <c r="B159" s="78"/>
      <c r="C159" s="78"/>
      <c r="D159" s="78"/>
      <c r="E159" s="78"/>
      <c r="F159" s="78"/>
      <c r="G159" s="78"/>
      <c r="H159" s="79"/>
    </row>
    <row r="160" spans="1:8" ht="30" x14ac:dyDescent="0.25">
      <c r="A160" s="163" t="s">
        <v>289</v>
      </c>
      <c r="B160" s="35" t="s">
        <v>53</v>
      </c>
      <c r="C160" s="57">
        <f>SUM(D160:G160)</f>
        <v>0</v>
      </c>
      <c r="D160" s="56">
        <v>0</v>
      </c>
      <c r="E160" s="56">
        <v>0</v>
      </c>
      <c r="F160" s="56">
        <v>0</v>
      </c>
      <c r="G160" s="56">
        <v>0</v>
      </c>
      <c r="H160" s="122"/>
    </row>
    <row r="161" spans="1:8" ht="30" x14ac:dyDescent="0.25">
      <c r="A161" s="163" t="s">
        <v>290</v>
      </c>
      <c r="B161" s="35" t="s">
        <v>54</v>
      </c>
      <c r="C161" s="57">
        <f>SUM(D161:G161)</f>
        <v>0</v>
      </c>
      <c r="D161" s="56">
        <v>0</v>
      </c>
      <c r="E161" s="56">
        <v>0</v>
      </c>
      <c r="F161" s="56">
        <v>0</v>
      </c>
      <c r="G161" s="56">
        <v>0</v>
      </c>
      <c r="H161" s="122"/>
    </row>
    <row r="162" spans="1:8" ht="30" x14ac:dyDescent="0.25">
      <c r="A162" s="163" t="s">
        <v>291</v>
      </c>
      <c r="B162" s="35" t="s">
        <v>86</v>
      </c>
      <c r="C162" s="57">
        <f>SUM(D162:G162)</f>
        <v>0</v>
      </c>
      <c r="D162" s="56">
        <v>0</v>
      </c>
      <c r="E162" s="56">
        <v>0</v>
      </c>
      <c r="F162" s="56">
        <v>0</v>
      </c>
      <c r="G162" s="56">
        <v>0</v>
      </c>
      <c r="H162" s="122"/>
    </row>
    <row r="163" spans="1:8" ht="30" x14ac:dyDescent="0.25">
      <c r="A163" s="163" t="s">
        <v>292</v>
      </c>
      <c r="B163" s="35" t="s">
        <v>34</v>
      </c>
      <c r="C163" s="57">
        <f>SUM(D163:G163)</f>
        <v>0</v>
      </c>
      <c r="D163" s="56">
        <v>0</v>
      </c>
      <c r="E163" s="56">
        <v>0</v>
      </c>
      <c r="F163" s="56">
        <v>0</v>
      </c>
      <c r="G163" s="56">
        <v>0</v>
      </c>
      <c r="H163" s="122"/>
    </row>
    <row r="164" spans="1:8" ht="45" x14ac:dyDescent="0.25">
      <c r="A164" s="163" t="s">
        <v>293</v>
      </c>
      <c r="B164" s="35" t="s">
        <v>87</v>
      </c>
      <c r="C164" s="57">
        <f>SUM(D164:G164)</f>
        <v>0</v>
      </c>
      <c r="D164" s="56">
        <v>0</v>
      </c>
      <c r="E164" s="56">
        <v>0</v>
      </c>
      <c r="F164" s="56">
        <v>0</v>
      </c>
      <c r="G164" s="56">
        <v>0</v>
      </c>
      <c r="H164" s="122"/>
    </row>
    <row r="165" spans="1:8" x14ac:dyDescent="0.25">
      <c r="A165" s="115" t="s">
        <v>294</v>
      </c>
      <c r="B165" s="78"/>
      <c r="C165" s="78"/>
      <c r="D165" s="78"/>
      <c r="E165" s="78"/>
      <c r="F165" s="78"/>
      <c r="G165" s="78"/>
      <c r="H165" s="79"/>
    </row>
    <row r="166" spans="1:8" ht="30" x14ac:dyDescent="0.25">
      <c r="A166" s="163" t="s">
        <v>295</v>
      </c>
      <c r="B166" s="35" t="s">
        <v>88</v>
      </c>
      <c r="C166" s="57">
        <f>SUM(D166:G166)</f>
        <v>0</v>
      </c>
      <c r="D166" s="44">
        <v>0</v>
      </c>
      <c r="E166" s="44">
        <v>0</v>
      </c>
      <c r="F166" s="44">
        <v>0</v>
      </c>
      <c r="G166" s="44">
        <v>0</v>
      </c>
      <c r="H166" s="127"/>
    </row>
    <row r="167" spans="1:8" ht="148.5" customHeight="1" x14ac:dyDescent="0.25">
      <c r="A167" s="163" t="s">
        <v>296</v>
      </c>
      <c r="B167" s="35" t="s">
        <v>89</v>
      </c>
      <c r="C167" s="57">
        <f>SUM(D167:G167)</f>
        <v>24281.94</v>
      </c>
      <c r="D167" s="56">
        <v>21309.1</v>
      </c>
      <c r="E167" s="56">
        <v>1121.53</v>
      </c>
      <c r="F167" s="56">
        <v>1851.31</v>
      </c>
      <c r="G167" s="56">
        <v>0</v>
      </c>
      <c r="H167" s="121" t="s">
        <v>606</v>
      </c>
    </row>
    <row r="168" spans="1:8" x14ac:dyDescent="0.25">
      <c r="A168" s="117" t="s">
        <v>486</v>
      </c>
      <c r="B168" s="103" t="s">
        <v>487</v>
      </c>
      <c r="C168" s="57">
        <f>SUM(D168:G168)</f>
        <v>0</v>
      </c>
      <c r="D168" s="56">
        <v>0</v>
      </c>
      <c r="E168" s="56">
        <v>0</v>
      </c>
      <c r="F168" s="56">
        <v>0</v>
      </c>
      <c r="G168" s="56">
        <v>0</v>
      </c>
      <c r="H168" s="121"/>
    </row>
    <row r="169" spans="1:8" ht="30" x14ac:dyDescent="0.25">
      <c r="A169" s="117" t="s">
        <v>488</v>
      </c>
      <c r="B169" s="103" t="s">
        <v>489</v>
      </c>
      <c r="C169" s="57">
        <f>SUM(D169:G169)</f>
        <v>0</v>
      </c>
      <c r="D169" s="56">
        <v>0</v>
      </c>
      <c r="E169" s="56">
        <v>0</v>
      </c>
      <c r="F169" s="56">
        <v>0</v>
      </c>
      <c r="G169" s="56">
        <v>0</v>
      </c>
      <c r="H169" s="121"/>
    </row>
    <row r="170" spans="1:8" ht="180.75" customHeight="1" x14ac:dyDescent="0.25">
      <c r="A170" s="163" t="s">
        <v>298</v>
      </c>
      <c r="B170" s="35" t="s">
        <v>21</v>
      </c>
      <c r="C170" s="57">
        <f>SUM(D170:G170)</f>
        <v>7903.61</v>
      </c>
      <c r="D170" s="56">
        <v>6811.38</v>
      </c>
      <c r="E170" s="56">
        <v>358.49</v>
      </c>
      <c r="F170" s="56">
        <v>491</v>
      </c>
      <c r="G170" s="56">
        <v>242.74</v>
      </c>
      <c r="H170" s="121" t="s">
        <v>607</v>
      </c>
    </row>
    <row r="171" spans="1:8" x14ac:dyDescent="0.25">
      <c r="A171" s="115" t="s">
        <v>297</v>
      </c>
      <c r="B171" s="78"/>
      <c r="C171" s="78"/>
      <c r="D171" s="78"/>
      <c r="E171" s="78"/>
      <c r="F171" s="78"/>
      <c r="G171" s="78"/>
      <c r="H171" s="79"/>
    </row>
    <row r="172" spans="1:8" ht="165" x14ac:dyDescent="0.25">
      <c r="A172" s="163" t="s">
        <v>299</v>
      </c>
      <c r="B172" s="35" t="s">
        <v>361</v>
      </c>
      <c r="C172" s="57">
        <f>SUM(D172:G172)</f>
        <v>362.88</v>
      </c>
      <c r="D172" s="56">
        <v>0</v>
      </c>
      <c r="E172" s="56">
        <v>0</v>
      </c>
      <c r="F172" s="56">
        <v>362.88</v>
      </c>
      <c r="G172" s="56">
        <v>0</v>
      </c>
      <c r="H172" s="165" t="s">
        <v>583</v>
      </c>
    </row>
    <row r="173" spans="1:8" s="245" customFormat="1" ht="20.25" customHeight="1" x14ac:dyDescent="0.25">
      <c r="A173" s="242" t="s">
        <v>300</v>
      </c>
      <c r="B173" s="247"/>
      <c r="C173" s="248"/>
      <c r="D173" s="248"/>
      <c r="E173" s="248"/>
      <c r="F173" s="248"/>
      <c r="G173" s="248"/>
      <c r="H173" s="249"/>
    </row>
    <row r="174" spans="1:8" s="245" customFormat="1" ht="20.25" customHeight="1" x14ac:dyDescent="0.25">
      <c r="A174" s="242" t="s">
        <v>301</v>
      </c>
      <c r="B174" s="247"/>
      <c r="C174" s="248"/>
      <c r="D174" s="248"/>
      <c r="E174" s="248"/>
      <c r="F174" s="248"/>
      <c r="G174" s="248"/>
      <c r="H174" s="249"/>
    </row>
    <row r="175" spans="1:8" ht="75" x14ac:dyDescent="0.25">
      <c r="A175" s="163" t="s">
        <v>302</v>
      </c>
      <c r="B175" s="35" t="s">
        <v>362</v>
      </c>
      <c r="C175" s="57">
        <f>SUM(D175:G175)</f>
        <v>0</v>
      </c>
      <c r="D175" s="56">
        <v>0</v>
      </c>
      <c r="E175" s="56">
        <v>0</v>
      </c>
      <c r="F175" s="56">
        <v>0</v>
      </c>
      <c r="G175" s="56">
        <v>0</v>
      </c>
      <c r="H175" s="121"/>
    </row>
    <row r="176" spans="1:8" ht="75" x14ac:dyDescent="0.25">
      <c r="A176" s="163" t="s">
        <v>303</v>
      </c>
      <c r="B176" s="35" t="s">
        <v>5</v>
      </c>
      <c r="C176" s="57">
        <f>SUM(D176:G176)</f>
        <v>0</v>
      </c>
      <c r="D176" s="44">
        <v>0</v>
      </c>
      <c r="E176" s="44">
        <v>0</v>
      </c>
      <c r="F176" s="44">
        <v>0</v>
      </c>
      <c r="G176" s="44">
        <v>0</v>
      </c>
      <c r="H176" s="121"/>
    </row>
    <row r="177" spans="1:8" ht="90" x14ac:dyDescent="0.25">
      <c r="A177" s="163" t="s">
        <v>304</v>
      </c>
      <c r="B177" s="35" t="s">
        <v>36</v>
      </c>
      <c r="C177" s="57">
        <f>SUM(D177:G177)</f>
        <v>912.7</v>
      </c>
      <c r="D177" s="44">
        <v>0</v>
      </c>
      <c r="E177" s="44">
        <v>0</v>
      </c>
      <c r="F177" s="44">
        <v>0</v>
      </c>
      <c r="G177" s="44">
        <v>912.7</v>
      </c>
      <c r="H177" s="121" t="s">
        <v>530</v>
      </c>
    </row>
    <row r="178" spans="1:8" x14ac:dyDescent="0.25">
      <c r="A178" s="115" t="s">
        <v>355</v>
      </c>
      <c r="B178" s="85"/>
      <c r="C178" s="78"/>
      <c r="D178" s="78"/>
      <c r="E178" s="78"/>
      <c r="F178" s="78"/>
      <c r="G178" s="78"/>
      <c r="H178" s="79"/>
    </row>
    <row r="179" spans="1:8" ht="60" x14ac:dyDescent="0.25">
      <c r="A179" s="163" t="s">
        <v>305</v>
      </c>
      <c r="B179" s="35" t="s">
        <v>51</v>
      </c>
      <c r="C179" s="57">
        <f t="shared" ref="C179:C184" si="6">SUM(D179:G179)</f>
        <v>0</v>
      </c>
      <c r="D179" s="56">
        <v>0</v>
      </c>
      <c r="E179" s="56">
        <v>0</v>
      </c>
      <c r="F179" s="56">
        <v>0</v>
      </c>
      <c r="G179" s="56">
        <v>0</v>
      </c>
      <c r="H179" s="121"/>
    </row>
    <row r="180" spans="1:8" x14ac:dyDescent="0.25">
      <c r="A180" s="163" t="s">
        <v>306</v>
      </c>
      <c r="B180" s="35" t="s">
        <v>6</v>
      </c>
      <c r="C180" s="83">
        <f>SUM(D180:G180)</f>
        <v>278.79999999999995</v>
      </c>
      <c r="D180" s="44">
        <f>SUM(D181:D183)</f>
        <v>0</v>
      </c>
      <c r="E180" s="44">
        <f>SUM(E181:E183)</f>
        <v>196.2</v>
      </c>
      <c r="F180" s="44">
        <f>SUM(F181:F183)</f>
        <v>82.6</v>
      </c>
      <c r="G180" s="44">
        <f>SUM(G181:G183)</f>
        <v>0</v>
      </c>
      <c r="H180" s="30"/>
    </row>
    <row r="181" spans="1:8" ht="60" x14ac:dyDescent="0.25">
      <c r="A181" s="163" t="s">
        <v>428</v>
      </c>
      <c r="B181" s="35" t="s">
        <v>372</v>
      </c>
      <c r="C181" s="57">
        <f t="shared" si="6"/>
        <v>201</v>
      </c>
      <c r="D181" s="56">
        <v>0</v>
      </c>
      <c r="E181" s="56">
        <v>196.2</v>
      </c>
      <c r="F181" s="56">
        <v>4.8</v>
      </c>
      <c r="G181" s="56">
        <v>0</v>
      </c>
      <c r="H181" s="121" t="s">
        <v>560</v>
      </c>
    </row>
    <row r="182" spans="1:8" ht="30" x14ac:dyDescent="0.25">
      <c r="A182" s="163" t="s">
        <v>429</v>
      </c>
      <c r="B182" s="35" t="s">
        <v>540</v>
      </c>
      <c r="C182" s="57">
        <f t="shared" si="6"/>
        <v>36.4</v>
      </c>
      <c r="D182" s="56">
        <v>0</v>
      </c>
      <c r="E182" s="56">
        <v>0</v>
      </c>
      <c r="F182" s="56">
        <v>36.4</v>
      </c>
      <c r="G182" s="56">
        <v>0</v>
      </c>
      <c r="H182" s="121" t="s">
        <v>492</v>
      </c>
    </row>
    <row r="183" spans="1:8" ht="30" x14ac:dyDescent="0.25">
      <c r="A183" s="163" t="s">
        <v>496</v>
      </c>
      <c r="B183" s="35" t="s">
        <v>544</v>
      </c>
      <c r="C183" s="57">
        <f t="shared" si="6"/>
        <v>41.4</v>
      </c>
      <c r="D183" s="56">
        <v>0</v>
      </c>
      <c r="E183" s="56">
        <v>0</v>
      </c>
      <c r="F183" s="56">
        <v>41.4</v>
      </c>
      <c r="G183" s="56">
        <v>0</v>
      </c>
      <c r="H183" s="121" t="s">
        <v>530</v>
      </c>
    </row>
    <row r="184" spans="1:8" ht="30" x14ac:dyDescent="0.25">
      <c r="A184" s="171" t="s">
        <v>307</v>
      </c>
      <c r="B184" s="35" t="s">
        <v>7</v>
      </c>
      <c r="C184" s="57">
        <f t="shared" si="6"/>
        <v>0</v>
      </c>
      <c r="D184" s="56">
        <v>0</v>
      </c>
      <c r="E184" s="56">
        <v>0</v>
      </c>
      <c r="F184" s="56">
        <v>0</v>
      </c>
      <c r="G184" s="56">
        <v>0</v>
      </c>
      <c r="H184" s="121"/>
    </row>
    <row r="185" spans="1:8" x14ac:dyDescent="0.25">
      <c r="A185" s="115" t="s">
        <v>308</v>
      </c>
      <c r="B185" s="85"/>
      <c r="C185" s="78"/>
      <c r="D185" s="78"/>
      <c r="E185" s="78"/>
      <c r="F185" s="78"/>
      <c r="G185" s="78"/>
      <c r="H185" s="79"/>
    </row>
    <row r="186" spans="1:8" ht="60" x14ac:dyDescent="0.25">
      <c r="A186" s="169" t="s">
        <v>309</v>
      </c>
      <c r="B186" s="35" t="s">
        <v>24</v>
      </c>
      <c r="C186" s="302" t="s">
        <v>622</v>
      </c>
      <c r="D186" s="303"/>
      <c r="E186" s="303"/>
      <c r="F186" s="303"/>
      <c r="G186" s="303"/>
      <c r="H186" s="304"/>
    </row>
    <row r="187" spans="1:8" x14ac:dyDescent="0.25">
      <c r="A187" s="169" t="s">
        <v>431</v>
      </c>
      <c r="B187" s="299" t="s">
        <v>622</v>
      </c>
      <c r="C187" s="300"/>
      <c r="D187" s="300"/>
      <c r="E187" s="300"/>
      <c r="F187" s="300"/>
      <c r="G187" s="300"/>
      <c r="H187" s="301"/>
    </row>
    <row r="188" spans="1:8" x14ac:dyDescent="0.25">
      <c r="A188" s="169" t="s">
        <v>432</v>
      </c>
      <c r="B188" s="299" t="s">
        <v>622</v>
      </c>
      <c r="C188" s="300"/>
      <c r="D188" s="300"/>
      <c r="E188" s="300"/>
      <c r="F188" s="300"/>
      <c r="G188" s="300"/>
      <c r="H188" s="301"/>
    </row>
    <row r="189" spans="1:8" ht="62.25" customHeight="1" x14ac:dyDescent="0.25">
      <c r="A189" s="114" t="s">
        <v>433</v>
      </c>
      <c r="B189" s="35" t="s">
        <v>528</v>
      </c>
      <c r="C189" s="57">
        <f t="shared" ref="C189:C199" si="7">SUM(D189:G189)</f>
        <v>0</v>
      </c>
      <c r="D189" s="56">
        <v>0</v>
      </c>
      <c r="E189" s="56">
        <v>0</v>
      </c>
      <c r="F189" s="56">
        <v>0</v>
      </c>
      <c r="G189" s="56">
        <v>0</v>
      </c>
      <c r="H189" s="121" t="s">
        <v>531</v>
      </c>
    </row>
    <row r="190" spans="1:8" ht="49.5" customHeight="1" x14ac:dyDescent="0.25">
      <c r="A190" s="169" t="s">
        <v>527</v>
      </c>
      <c r="B190" s="35" t="s">
        <v>378</v>
      </c>
      <c r="C190" s="57">
        <f t="shared" si="7"/>
        <v>60250.1</v>
      </c>
      <c r="D190" s="56">
        <v>0</v>
      </c>
      <c r="E190" s="56">
        <v>0</v>
      </c>
      <c r="F190" s="56">
        <v>0</v>
      </c>
      <c r="G190" s="56">
        <v>60250.1</v>
      </c>
      <c r="H190" s="121" t="s">
        <v>575</v>
      </c>
    </row>
    <row r="191" spans="1:8" x14ac:dyDescent="0.25">
      <c r="A191" s="169" t="s">
        <v>310</v>
      </c>
      <c r="B191" s="35" t="s">
        <v>23</v>
      </c>
      <c r="C191" s="83">
        <f t="shared" si="7"/>
        <v>2375</v>
      </c>
      <c r="D191" s="44">
        <f t="shared" ref="D191:F191" si="8">SUM(D192:D194)</f>
        <v>0</v>
      </c>
      <c r="E191" s="44">
        <f t="shared" si="8"/>
        <v>0</v>
      </c>
      <c r="F191" s="44">
        <f t="shared" si="8"/>
        <v>0</v>
      </c>
      <c r="G191" s="44">
        <f>SUM(G192:G194)</f>
        <v>2375</v>
      </c>
      <c r="H191" s="127"/>
    </row>
    <row r="192" spans="1:8" ht="60" x14ac:dyDescent="0.25">
      <c r="A192" s="169" t="s">
        <v>393</v>
      </c>
      <c r="B192" s="35" t="s">
        <v>379</v>
      </c>
      <c r="C192" s="83">
        <f t="shared" si="7"/>
        <v>1350</v>
      </c>
      <c r="D192" s="44">
        <v>0</v>
      </c>
      <c r="E192" s="44">
        <v>0</v>
      </c>
      <c r="F192" s="44">
        <v>0</v>
      </c>
      <c r="G192" s="44">
        <v>1350</v>
      </c>
      <c r="H192" s="127" t="s">
        <v>561</v>
      </c>
    </row>
    <row r="193" spans="1:8" ht="45" x14ac:dyDescent="0.25">
      <c r="A193" s="169" t="s">
        <v>394</v>
      </c>
      <c r="B193" s="35" t="s">
        <v>380</v>
      </c>
      <c r="C193" s="83">
        <f t="shared" si="7"/>
        <v>0</v>
      </c>
      <c r="D193" s="44">
        <v>0</v>
      </c>
      <c r="E193" s="44">
        <v>0</v>
      </c>
      <c r="F193" s="44">
        <v>0</v>
      </c>
      <c r="G193" s="44">
        <v>0</v>
      </c>
      <c r="H193" s="127"/>
    </row>
    <row r="194" spans="1:8" ht="90" x14ac:dyDescent="0.25">
      <c r="A194" s="119" t="s">
        <v>504</v>
      </c>
      <c r="B194" s="30" t="s">
        <v>494</v>
      </c>
      <c r="C194" s="83">
        <f t="shared" si="7"/>
        <v>1025</v>
      </c>
      <c r="D194" s="44">
        <v>0</v>
      </c>
      <c r="E194" s="44">
        <v>0</v>
      </c>
      <c r="F194" s="44">
        <v>0</v>
      </c>
      <c r="G194" s="44">
        <v>1025</v>
      </c>
      <c r="H194" s="127" t="s">
        <v>495</v>
      </c>
    </row>
    <row r="195" spans="1:8" ht="30" customHeight="1" x14ac:dyDescent="0.25">
      <c r="A195" s="169" t="s">
        <v>311</v>
      </c>
      <c r="B195" s="35" t="s">
        <v>25</v>
      </c>
      <c r="C195" s="83">
        <f t="shared" si="7"/>
        <v>0</v>
      </c>
      <c r="D195" s="44">
        <f t="shared" ref="D195:F195" si="9">SUM(D196:D197)</f>
        <v>0</v>
      </c>
      <c r="E195" s="44">
        <f t="shared" si="9"/>
        <v>0</v>
      </c>
      <c r="F195" s="44">
        <f t="shared" si="9"/>
        <v>0</v>
      </c>
      <c r="G195" s="44">
        <f>SUM(G196:G197)</f>
        <v>0</v>
      </c>
      <c r="H195" s="190"/>
    </row>
    <row r="196" spans="1:8" ht="30" x14ac:dyDescent="0.25">
      <c r="A196" s="169" t="s">
        <v>395</v>
      </c>
      <c r="B196" s="35" t="s">
        <v>381</v>
      </c>
      <c r="C196" s="57">
        <f t="shared" si="7"/>
        <v>0</v>
      </c>
      <c r="D196" s="56">
        <v>0</v>
      </c>
      <c r="E196" s="56">
        <v>0</v>
      </c>
      <c r="F196" s="56">
        <v>0</v>
      </c>
      <c r="G196" s="56">
        <v>0</v>
      </c>
      <c r="H196" s="262" t="s">
        <v>562</v>
      </c>
    </row>
    <row r="197" spans="1:8" ht="102" customHeight="1" x14ac:dyDescent="0.25">
      <c r="A197" s="169" t="s">
        <v>396</v>
      </c>
      <c r="B197" s="35" t="s">
        <v>382</v>
      </c>
      <c r="C197" s="57">
        <f t="shared" si="7"/>
        <v>0</v>
      </c>
      <c r="D197" s="56">
        <v>0</v>
      </c>
      <c r="E197" s="56">
        <v>0</v>
      </c>
      <c r="F197" s="56">
        <v>0</v>
      </c>
      <c r="G197" s="56">
        <v>0</v>
      </c>
      <c r="H197" s="263"/>
    </row>
    <row r="198" spans="1:8" ht="60" x14ac:dyDescent="0.25">
      <c r="A198" s="163" t="s">
        <v>312</v>
      </c>
      <c r="B198" s="35" t="s">
        <v>26</v>
      </c>
      <c r="C198" s="57">
        <f t="shared" si="7"/>
        <v>450.5</v>
      </c>
      <c r="D198" s="56">
        <v>0</v>
      </c>
      <c r="E198" s="56">
        <v>0</v>
      </c>
      <c r="F198" s="56">
        <v>450.5</v>
      </c>
      <c r="G198" s="56">
        <v>0</v>
      </c>
      <c r="H198" s="130" t="s">
        <v>525</v>
      </c>
    </row>
    <row r="199" spans="1:8" ht="45" x14ac:dyDescent="0.25">
      <c r="A199" s="163" t="s">
        <v>313</v>
      </c>
      <c r="B199" s="35" t="s">
        <v>27</v>
      </c>
      <c r="C199" s="57">
        <f t="shared" si="7"/>
        <v>8.7132000000000005</v>
      </c>
      <c r="D199" s="56"/>
      <c r="E199" s="56"/>
      <c r="F199" s="56">
        <v>8.7132000000000005</v>
      </c>
      <c r="G199" s="56"/>
      <c r="H199" s="121" t="s">
        <v>524</v>
      </c>
    </row>
    <row r="200" spans="1:8" x14ac:dyDescent="0.25">
      <c r="A200" s="115" t="s">
        <v>314</v>
      </c>
      <c r="B200" s="85"/>
      <c r="C200" s="78"/>
      <c r="D200" s="78"/>
      <c r="E200" s="78"/>
      <c r="F200" s="78"/>
      <c r="G200" s="78"/>
      <c r="H200" s="79"/>
    </row>
    <row r="201" spans="1:8" ht="30" x14ac:dyDescent="0.25">
      <c r="A201" s="169" t="s">
        <v>315</v>
      </c>
      <c r="B201" s="35" t="s">
        <v>28</v>
      </c>
      <c r="C201" s="302" t="s">
        <v>622</v>
      </c>
      <c r="D201" s="303"/>
      <c r="E201" s="303"/>
      <c r="F201" s="303"/>
      <c r="G201" s="303"/>
      <c r="H201" s="304"/>
    </row>
    <row r="202" spans="1:8" ht="45" x14ac:dyDescent="0.25">
      <c r="A202" s="169" t="s">
        <v>397</v>
      </c>
      <c r="B202" s="35" t="s">
        <v>383</v>
      </c>
      <c r="C202" s="57">
        <f>SUM(D202:G202)</f>
        <v>0</v>
      </c>
      <c r="D202" s="56">
        <v>0</v>
      </c>
      <c r="E202" s="56">
        <v>0</v>
      </c>
      <c r="F202" s="56">
        <v>0</v>
      </c>
      <c r="G202" s="56">
        <v>0</v>
      </c>
      <c r="H202" s="35"/>
    </row>
    <row r="203" spans="1:8" x14ac:dyDescent="0.25">
      <c r="A203" s="169" t="s">
        <v>398</v>
      </c>
      <c r="B203" s="299" t="s">
        <v>622</v>
      </c>
      <c r="C203" s="300"/>
      <c r="D203" s="300"/>
      <c r="E203" s="300"/>
      <c r="F203" s="300"/>
      <c r="G203" s="300"/>
      <c r="H203" s="301"/>
    </row>
    <row r="204" spans="1:8" x14ac:dyDescent="0.25">
      <c r="A204" s="115" t="s">
        <v>316</v>
      </c>
      <c r="B204" s="85"/>
      <c r="C204" s="78"/>
      <c r="D204" s="78"/>
      <c r="E204" s="78"/>
      <c r="F204" s="78"/>
      <c r="G204" s="78"/>
      <c r="H204" s="79"/>
    </row>
    <row r="205" spans="1:8" ht="30" x14ac:dyDescent="0.25">
      <c r="A205" s="169" t="s">
        <v>317</v>
      </c>
      <c r="B205" s="35" t="s">
        <v>29</v>
      </c>
      <c r="C205" s="83">
        <f>SUM(D205:G205)</f>
        <v>9.9992000000000001</v>
      </c>
      <c r="D205" s="44">
        <f>D206+D207+D208</f>
        <v>0</v>
      </c>
      <c r="E205" s="44">
        <f t="shared" ref="E205:G205" si="10">E206+E207+E208</f>
        <v>0</v>
      </c>
      <c r="F205" s="44">
        <f t="shared" si="10"/>
        <v>9.9992000000000001</v>
      </c>
      <c r="G205" s="44">
        <f t="shared" si="10"/>
        <v>0</v>
      </c>
      <c r="H205" s="30"/>
    </row>
    <row r="206" spans="1:8" ht="105" x14ac:dyDescent="0.25">
      <c r="A206" s="169" t="s">
        <v>399</v>
      </c>
      <c r="B206" s="35" t="s">
        <v>545</v>
      </c>
      <c r="C206" s="57">
        <f>SUM(D206:G206)</f>
        <v>0</v>
      </c>
      <c r="D206" s="56">
        <v>0</v>
      </c>
      <c r="E206" s="56">
        <v>0</v>
      </c>
      <c r="F206" s="56">
        <v>0</v>
      </c>
      <c r="G206" s="56">
        <v>0</v>
      </c>
      <c r="H206" s="121"/>
    </row>
    <row r="207" spans="1:8" ht="45" x14ac:dyDescent="0.25">
      <c r="A207" s="169" t="s">
        <v>400</v>
      </c>
      <c r="B207" s="35" t="s">
        <v>384</v>
      </c>
      <c r="C207" s="57">
        <f>SUM(D207:G207)</f>
        <v>9.9992000000000001</v>
      </c>
      <c r="D207" s="56">
        <v>0</v>
      </c>
      <c r="E207" s="56">
        <v>0</v>
      </c>
      <c r="F207" s="56">
        <v>9.9992000000000001</v>
      </c>
      <c r="G207" s="56">
        <v>0</v>
      </c>
      <c r="H207" s="121" t="s">
        <v>519</v>
      </c>
    </row>
    <row r="208" spans="1:8" ht="90" x14ac:dyDescent="0.25">
      <c r="A208" s="169" t="s">
        <v>401</v>
      </c>
      <c r="B208" s="35" t="s">
        <v>385</v>
      </c>
      <c r="C208" s="57">
        <f>SUM(D208:G208)</f>
        <v>0</v>
      </c>
      <c r="D208" s="56">
        <v>0</v>
      </c>
      <c r="E208" s="56">
        <v>0</v>
      </c>
      <c r="F208" s="56">
        <v>0</v>
      </c>
      <c r="G208" s="56">
        <v>0</v>
      </c>
      <c r="H208" s="121"/>
    </row>
    <row r="209" spans="1:8" x14ac:dyDescent="0.25">
      <c r="A209" s="115" t="s">
        <v>318</v>
      </c>
      <c r="B209" s="85"/>
      <c r="C209" s="78"/>
      <c r="D209" s="78"/>
      <c r="E209" s="78"/>
      <c r="F209" s="78"/>
      <c r="G209" s="78"/>
      <c r="H209" s="79"/>
    </row>
    <row r="210" spans="1:8" ht="60" x14ac:dyDescent="0.25">
      <c r="A210" s="163" t="s">
        <v>319</v>
      </c>
      <c r="B210" s="35" t="s">
        <v>37</v>
      </c>
      <c r="C210" s="57">
        <f>SUM(D210:G210)</f>
        <v>779.5</v>
      </c>
      <c r="D210" s="56">
        <v>0</v>
      </c>
      <c r="E210" s="56">
        <v>0</v>
      </c>
      <c r="F210" s="56">
        <v>779.5</v>
      </c>
      <c r="G210" s="56">
        <v>0</v>
      </c>
      <c r="H210" s="121" t="s">
        <v>581</v>
      </c>
    </row>
    <row r="211" spans="1:8" ht="60" x14ac:dyDescent="0.25">
      <c r="A211" s="163" t="s">
        <v>320</v>
      </c>
      <c r="B211" s="35" t="s">
        <v>8</v>
      </c>
      <c r="C211" s="57">
        <f>SUM(D211:G211)</f>
        <v>94.7</v>
      </c>
      <c r="D211" s="56">
        <v>0</v>
      </c>
      <c r="E211" s="56">
        <v>0</v>
      </c>
      <c r="F211" s="56">
        <v>94.7</v>
      </c>
      <c r="G211" s="56">
        <v>0</v>
      </c>
      <c r="H211" s="121" t="s">
        <v>581</v>
      </c>
    </row>
    <row r="212" spans="1:8" ht="90" x14ac:dyDescent="0.25">
      <c r="A212" s="163" t="s">
        <v>321</v>
      </c>
      <c r="B212" s="35" t="s">
        <v>363</v>
      </c>
      <c r="C212" s="57">
        <f>SUM(D212:G212)</f>
        <v>362</v>
      </c>
      <c r="D212" s="56">
        <v>0</v>
      </c>
      <c r="E212" s="56">
        <v>0</v>
      </c>
      <c r="F212" s="56">
        <v>362</v>
      </c>
      <c r="G212" s="56">
        <v>0</v>
      </c>
      <c r="H212" s="121" t="s">
        <v>581</v>
      </c>
    </row>
    <row r="213" spans="1:8" x14ac:dyDescent="0.25">
      <c r="A213" s="115" t="s">
        <v>322</v>
      </c>
      <c r="B213" s="85"/>
      <c r="C213" s="78"/>
      <c r="D213" s="78"/>
      <c r="E213" s="78"/>
      <c r="F213" s="78"/>
      <c r="G213" s="78"/>
      <c r="H213" s="79"/>
    </row>
    <row r="214" spans="1:8" ht="105" x14ac:dyDescent="0.25">
      <c r="A214" s="163" t="s">
        <v>323</v>
      </c>
      <c r="B214" s="35" t="s">
        <v>364</v>
      </c>
      <c r="C214" s="57">
        <f>SUM(D214:G214)</f>
        <v>0</v>
      </c>
      <c r="D214" s="56">
        <v>0</v>
      </c>
      <c r="E214" s="56">
        <v>0</v>
      </c>
      <c r="F214" s="56">
        <v>0</v>
      </c>
      <c r="G214" s="56">
        <v>0</v>
      </c>
      <c r="H214" s="180"/>
    </row>
    <row r="215" spans="1:8" x14ac:dyDescent="0.25">
      <c r="A215" s="115" t="s">
        <v>324</v>
      </c>
      <c r="B215" s="85"/>
      <c r="C215" s="57"/>
      <c r="D215" s="78"/>
      <c r="E215" s="78"/>
      <c r="F215" s="78"/>
      <c r="G215" s="78"/>
      <c r="H215" s="79"/>
    </row>
    <row r="216" spans="1:8" ht="34.5" customHeight="1" x14ac:dyDescent="0.25">
      <c r="A216" s="257" t="s">
        <v>325</v>
      </c>
      <c r="B216" s="258"/>
      <c r="C216" s="258"/>
      <c r="D216" s="258"/>
      <c r="E216" s="258"/>
      <c r="F216" s="258"/>
      <c r="G216" s="258"/>
      <c r="H216" s="259"/>
    </row>
    <row r="217" spans="1:8" ht="90" x14ac:dyDescent="0.25">
      <c r="A217" s="163" t="s">
        <v>326</v>
      </c>
      <c r="B217" s="35" t="s">
        <v>327</v>
      </c>
      <c r="C217" s="57">
        <f>SUM(D217:G217)</f>
        <v>6128.9</v>
      </c>
      <c r="D217" s="56">
        <v>0</v>
      </c>
      <c r="E217" s="56">
        <v>0</v>
      </c>
      <c r="F217" s="56">
        <f>5632+496.9</f>
        <v>6128.9</v>
      </c>
      <c r="G217" s="56">
        <v>0</v>
      </c>
      <c r="H217" s="121" t="s">
        <v>563</v>
      </c>
    </row>
    <row r="218" spans="1:8" ht="45" x14ac:dyDescent="0.25">
      <c r="A218" s="163" t="s">
        <v>328</v>
      </c>
      <c r="B218" s="35" t="s">
        <v>33</v>
      </c>
      <c r="C218" s="57">
        <f>SUM(D218:G218)</f>
        <v>18536.55</v>
      </c>
      <c r="D218" s="56">
        <v>0</v>
      </c>
      <c r="E218" s="56">
        <v>18536.55</v>
      </c>
      <c r="F218" s="56">
        <v>0</v>
      </c>
      <c r="G218" s="56">
        <v>0</v>
      </c>
      <c r="H218" s="139" t="s">
        <v>533</v>
      </c>
    </row>
    <row r="219" spans="1:8" ht="34.5" customHeight="1" x14ac:dyDescent="0.25">
      <c r="A219" s="257" t="s">
        <v>329</v>
      </c>
      <c r="B219" s="258"/>
      <c r="C219" s="258"/>
      <c r="D219" s="258"/>
      <c r="E219" s="258"/>
      <c r="F219" s="258"/>
      <c r="G219" s="258"/>
      <c r="H219" s="259"/>
    </row>
    <row r="220" spans="1:8" ht="60" x14ac:dyDescent="0.25">
      <c r="A220" s="169" t="s">
        <v>330</v>
      </c>
      <c r="B220" s="35" t="s">
        <v>102</v>
      </c>
      <c r="C220" s="83">
        <f t="shared" ref="C220:C225" si="11">SUM(D220:G220)</f>
        <v>1351.9099999999999</v>
      </c>
      <c r="D220" s="44">
        <f t="shared" ref="D220:E220" si="12">SUM(D221:D225)</f>
        <v>0</v>
      </c>
      <c r="E220" s="44">
        <f t="shared" si="12"/>
        <v>0</v>
      </c>
      <c r="F220" s="44">
        <f>SUM(F221:F225)</f>
        <v>1351.9099999999999</v>
      </c>
      <c r="G220" s="44">
        <f>SUM(G221:G225)</f>
        <v>0</v>
      </c>
      <c r="H220" s="127"/>
    </row>
    <row r="221" spans="1:8" ht="60" x14ac:dyDescent="0.25">
      <c r="A221" s="169" t="s">
        <v>402</v>
      </c>
      <c r="B221" s="35" t="s">
        <v>584</v>
      </c>
      <c r="C221" s="57">
        <f t="shared" si="11"/>
        <v>1220.55</v>
      </c>
      <c r="D221" s="56">
        <v>0</v>
      </c>
      <c r="E221" s="56">
        <v>0</v>
      </c>
      <c r="F221" s="56">
        <v>1220.55</v>
      </c>
      <c r="G221" s="56">
        <v>0</v>
      </c>
      <c r="H221" s="121" t="s">
        <v>523</v>
      </c>
    </row>
    <row r="222" spans="1:8" ht="30" x14ac:dyDescent="0.25">
      <c r="A222" s="169" t="s">
        <v>403</v>
      </c>
      <c r="B222" s="35" t="s">
        <v>386</v>
      </c>
      <c r="C222" s="57">
        <f t="shared" si="11"/>
        <v>131.36000000000001</v>
      </c>
      <c r="D222" s="56">
        <v>0</v>
      </c>
      <c r="E222" s="56">
        <v>0</v>
      </c>
      <c r="F222" s="56">
        <v>131.36000000000001</v>
      </c>
      <c r="G222" s="56">
        <v>0</v>
      </c>
      <c r="H222" s="121" t="s">
        <v>585</v>
      </c>
    </row>
    <row r="223" spans="1:8" x14ac:dyDescent="0.25">
      <c r="A223" s="169" t="s">
        <v>424</v>
      </c>
      <c r="B223" s="35" t="s">
        <v>422</v>
      </c>
      <c r="C223" s="57">
        <f t="shared" si="11"/>
        <v>0</v>
      </c>
      <c r="D223" s="56">
        <v>0</v>
      </c>
      <c r="E223" s="56">
        <v>0</v>
      </c>
      <c r="F223" s="56">
        <v>0</v>
      </c>
      <c r="G223" s="56">
        <v>0</v>
      </c>
      <c r="H223" s="121"/>
    </row>
    <row r="224" spans="1:8" x14ac:dyDescent="0.25">
      <c r="A224" s="181" t="s">
        <v>427</v>
      </c>
      <c r="B224" s="182" t="s">
        <v>540</v>
      </c>
      <c r="C224" s="57">
        <f t="shared" si="11"/>
        <v>0</v>
      </c>
      <c r="D224" s="56">
        <v>0</v>
      </c>
      <c r="E224" s="56">
        <v>0</v>
      </c>
      <c r="F224" s="56">
        <v>0</v>
      </c>
      <c r="G224" s="56">
        <v>0</v>
      </c>
      <c r="H224" s="121"/>
    </row>
    <row r="225" spans="1:14" x14ac:dyDescent="0.25">
      <c r="A225" s="147" t="s">
        <v>505</v>
      </c>
      <c r="B225" s="141" t="s">
        <v>508</v>
      </c>
      <c r="C225" s="104">
        <f t="shared" si="11"/>
        <v>0</v>
      </c>
      <c r="D225" s="56">
        <v>0</v>
      </c>
      <c r="E225" s="56">
        <v>0</v>
      </c>
      <c r="F225" s="56">
        <v>0</v>
      </c>
      <c r="G225" s="56">
        <v>0</v>
      </c>
      <c r="H225" s="103"/>
    </row>
    <row r="226" spans="1:14" ht="35.25" customHeight="1" x14ac:dyDescent="0.25">
      <c r="A226" s="257" t="s">
        <v>611</v>
      </c>
      <c r="B226" s="258"/>
      <c r="C226" s="258"/>
      <c r="D226" s="258"/>
      <c r="E226" s="258"/>
      <c r="F226" s="258"/>
      <c r="G226" s="258"/>
      <c r="H226" s="259"/>
    </row>
    <row r="227" spans="1:14" ht="60" x14ac:dyDescent="0.25">
      <c r="A227" s="183" t="s">
        <v>331</v>
      </c>
      <c r="B227" s="74" t="s">
        <v>103</v>
      </c>
      <c r="C227" s="86">
        <f>SUM(D227:G227)</f>
        <v>2167.6</v>
      </c>
      <c r="D227" s="191">
        <v>0</v>
      </c>
      <c r="E227" s="191">
        <v>0</v>
      </c>
      <c r="F227" s="191">
        <v>0</v>
      </c>
      <c r="G227" s="191">
        <v>2167.6</v>
      </c>
      <c r="H227" s="184" t="s">
        <v>587</v>
      </c>
    </row>
    <row r="228" spans="1:14" ht="90" x14ac:dyDescent="0.25">
      <c r="A228" s="163" t="s">
        <v>332</v>
      </c>
      <c r="B228" s="35" t="s">
        <v>387</v>
      </c>
      <c r="C228" s="57">
        <f>SUM(D228:G228)</f>
        <v>614.79099999999994</v>
      </c>
      <c r="D228" s="56">
        <v>0</v>
      </c>
      <c r="E228" s="56">
        <v>608.56399999999996</v>
      </c>
      <c r="F228" s="56">
        <v>0</v>
      </c>
      <c r="G228" s="56">
        <v>6.2270000000000003</v>
      </c>
      <c r="H228" s="139" t="s">
        <v>586</v>
      </c>
    </row>
    <row r="229" spans="1:14" x14ac:dyDescent="0.25">
      <c r="A229" s="115" t="s">
        <v>356</v>
      </c>
      <c r="B229" s="85"/>
      <c r="C229" s="57"/>
      <c r="D229" s="78"/>
      <c r="E229" s="78"/>
      <c r="F229" s="78"/>
      <c r="G229" s="78"/>
      <c r="H229" s="79"/>
    </row>
    <row r="230" spans="1:14" x14ac:dyDescent="0.25">
      <c r="A230" s="115" t="s">
        <v>357</v>
      </c>
      <c r="B230" s="85"/>
      <c r="C230" s="57"/>
      <c r="D230" s="78"/>
      <c r="E230" s="78"/>
      <c r="F230" s="78"/>
      <c r="G230" s="78"/>
      <c r="H230" s="79"/>
    </row>
    <row r="231" spans="1:14" s="87" customFormat="1" ht="45" x14ac:dyDescent="0.25">
      <c r="A231" s="185" t="s">
        <v>333</v>
      </c>
      <c r="B231" s="30" t="s">
        <v>334</v>
      </c>
      <c r="C231" s="57">
        <f>SUM(D231:G231)</f>
        <v>0</v>
      </c>
      <c r="D231" s="56">
        <v>0</v>
      </c>
      <c r="E231" s="56">
        <v>0</v>
      </c>
      <c r="F231" s="56">
        <v>0</v>
      </c>
      <c r="G231" s="56">
        <v>0</v>
      </c>
      <c r="H231" s="186"/>
      <c r="I231" s="155"/>
      <c r="J231" s="155"/>
      <c r="K231" s="155"/>
      <c r="L231" s="155"/>
      <c r="M231" s="155"/>
      <c r="N231" s="155"/>
    </row>
    <row r="232" spans="1:14" s="87" customFormat="1" ht="90" x14ac:dyDescent="0.25">
      <c r="A232" s="164" t="s">
        <v>490</v>
      </c>
      <c r="B232" s="30" t="s">
        <v>491</v>
      </c>
      <c r="C232" s="57">
        <f>SUM(D232:G232)</f>
        <v>3891.9</v>
      </c>
      <c r="D232" s="56">
        <v>0</v>
      </c>
      <c r="E232" s="56">
        <v>0</v>
      </c>
      <c r="F232" s="56">
        <v>0</v>
      </c>
      <c r="G232" s="56">
        <v>3891.9</v>
      </c>
      <c r="H232" s="165" t="s">
        <v>493</v>
      </c>
      <c r="I232" s="155"/>
      <c r="J232" s="155"/>
      <c r="K232" s="155"/>
      <c r="L232" s="155"/>
      <c r="M232" s="155"/>
      <c r="N232" s="155"/>
    </row>
    <row r="233" spans="1:14" x14ac:dyDescent="0.25">
      <c r="A233" s="115" t="s">
        <v>358</v>
      </c>
      <c r="B233" s="85"/>
      <c r="C233" s="78"/>
      <c r="D233" s="78"/>
      <c r="E233" s="78"/>
      <c r="F233" s="78"/>
      <c r="G233" s="78"/>
      <c r="H233" s="79"/>
    </row>
    <row r="234" spans="1:14" ht="45" x14ac:dyDescent="0.25">
      <c r="A234" s="163" t="s">
        <v>335</v>
      </c>
      <c r="B234" s="35" t="s">
        <v>22</v>
      </c>
      <c r="C234" s="57">
        <f>SUM(D234:G234)</f>
        <v>392.4</v>
      </c>
      <c r="D234" s="56">
        <v>0</v>
      </c>
      <c r="E234" s="56">
        <v>0</v>
      </c>
      <c r="F234" s="56">
        <v>0</v>
      </c>
      <c r="G234" s="56">
        <v>392.4</v>
      </c>
      <c r="H234" s="121" t="s">
        <v>443</v>
      </c>
    </row>
    <row r="235" spans="1:14" ht="45" x14ac:dyDescent="0.25">
      <c r="A235" s="163" t="s">
        <v>336</v>
      </c>
      <c r="B235" s="35" t="s">
        <v>106</v>
      </c>
      <c r="C235" s="57">
        <f>SUM(D235:G235)</f>
        <v>0</v>
      </c>
      <c r="D235" s="56">
        <v>0</v>
      </c>
      <c r="E235" s="56">
        <v>0</v>
      </c>
      <c r="F235" s="56">
        <v>0</v>
      </c>
      <c r="G235" s="56">
        <v>0</v>
      </c>
      <c r="H235" s="121"/>
    </row>
    <row r="236" spans="1:14" ht="31.5" x14ac:dyDescent="0.25">
      <c r="A236" s="163" t="s">
        <v>337</v>
      </c>
      <c r="B236" s="35" t="s">
        <v>72</v>
      </c>
      <c r="C236" s="57">
        <f>SUM(D236:G236)</f>
        <v>795.6</v>
      </c>
      <c r="D236" s="56">
        <v>0</v>
      </c>
      <c r="E236" s="56">
        <v>0</v>
      </c>
      <c r="F236" s="56">
        <v>795.6</v>
      </c>
      <c r="G236" s="56">
        <v>0</v>
      </c>
      <c r="H236" s="131" t="s">
        <v>580</v>
      </c>
    </row>
    <row r="237" spans="1:14" x14ac:dyDescent="0.25">
      <c r="A237" s="115" t="s">
        <v>338</v>
      </c>
      <c r="B237" s="85"/>
      <c r="C237" s="78"/>
      <c r="D237" s="78"/>
      <c r="E237" s="78"/>
      <c r="F237" s="78"/>
      <c r="G237" s="78"/>
      <c r="H237" s="79"/>
    </row>
    <row r="238" spans="1:14" ht="90" x14ac:dyDescent="0.25">
      <c r="A238" s="163" t="s">
        <v>339</v>
      </c>
      <c r="B238" s="35" t="s">
        <v>107</v>
      </c>
      <c r="C238" s="57">
        <f t="shared" ref="C238:C241" si="13">SUM(D238:G238)</f>
        <v>0</v>
      </c>
      <c r="D238" s="56">
        <v>0</v>
      </c>
      <c r="E238" s="56">
        <v>0</v>
      </c>
      <c r="F238" s="56">
        <v>0</v>
      </c>
      <c r="G238" s="56">
        <v>0</v>
      </c>
      <c r="H238" s="103"/>
    </row>
    <row r="239" spans="1:14" ht="75" x14ac:dyDescent="0.25">
      <c r="A239" s="163" t="s">
        <v>340</v>
      </c>
      <c r="B239" s="35" t="s">
        <v>341</v>
      </c>
      <c r="C239" s="57">
        <f t="shared" si="13"/>
        <v>0</v>
      </c>
      <c r="D239" s="56">
        <v>0</v>
      </c>
      <c r="E239" s="56">
        <v>0</v>
      </c>
      <c r="F239" s="56">
        <v>0</v>
      </c>
      <c r="G239" s="56">
        <v>0</v>
      </c>
      <c r="H239" s="121"/>
    </row>
    <row r="240" spans="1:14" ht="75" x14ac:dyDescent="0.25">
      <c r="A240" s="163" t="s">
        <v>343</v>
      </c>
      <c r="B240" s="35" t="s">
        <v>342</v>
      </c>
      <c r="C240" s="57">
        <f t="shared" si="13"/>
        <v>0</v>
      </c>
      <c r="D240" s="56">
        <v>0</v>
      </c>
      <c r="E240" s="56">
        <v>0</v>
      </c>
      <c r="F240" s="56">
        <v>0</v>
      </c>
      <c r="G240" s="56">
        <v>0</v>
      </c>
      <c r="H240" s="121"/>
    </row>
    <row r="241" spans="1:14" ht="45" x14ac:dyDescent="0.25">
      <c r="A241" s="163" t="s">
        <v>344</v>
      </c>
      <c r="B241" s="30" t="s">
        <v>108</v>
      </c>
      <c r="C241" s="57">
        <f t="shared" si="13"/>
        <v>0</v>
      </c>
      <c r="D241" s="44">
        <v>0</v>
      </c>
      <c r="E241" s="44">
        <v>0</v>
      </c>
      <c r="F241" s="44">
        <v>0</v>
      </c>
      <c r="G241" s="44">
        <v>0</v>
      </c>
      <c r="H241" s="127"/>
    </row>
    <row r="242" spans="1:14" x14ac:dyDescent="0.25">
      <c r="A242" s="240"/>
      <c r="B242" s="241" t="s">
        <v>627</v>
      </c>
      <c r="C242" s="156">
        <f>D242+E242+F242+G242</f>
        <v>11899341.5</v>
      </c>
      <c r="D242" s="156">
        <v>189876.4</v>
      </c>
      <c r="E242" s="156">
        <v>161586.5</v>
      </c>
      <c r="F242" s="156">
        <v>300824.40000000002</v>
      </c>
      <c r="G242" s="156">
        <v>11247054.199999999</v>
      </c>
      <c r="H242" s="241"/>
    </row>
    <row r="243" spans="1:14" x14ac:dyDescent="0.25">
      <c r="A243" s="152"/>
      <c r="B243" s="152" t="s">
        <v>626</v>
      </c>
      <c r="C243" s="308">
        <f>SUM(D243:G243)</f>
        <v>2589390.1612499999</v>
      </c>
      <c r="D243" s="88">
        <v>66957.299999999988</v>
      </c>
      <c r="E243" s="88">
        <v>229408.19999999998</v>
      </c>
      <c r="F243" s="88">
        <v>367508.46124999999</v>
      </c>
      <c r="G243" s="88">
        <v>1925516.2000000002</v>
      </c>
      <c r="H243" s="152"/>
    </row>
    <row r="244" spans="1:14" x14ac:dyDescent="0.25">
      <c r="A244" s="310"/>
      <c r="B244" s="152" t="s">
        <v>623</v>
      </c>
      <c r="C244" s="308">
        <f>SUM(D244:G244)</f>
        <v>8391410.1278700009</v>
      </c>
      <c r="D244" s="88">
        <v>58822.993840000003</v>
      </c>
      <c r="E244" s="88">
        <v>230321.47663999995</v>
      </c>
      <c r="F244" s="88">
        <v>281501.26636999997</v>
      </c>
      <c r="G244" s="88">
        <v>7820764.39102</v>
      </c>
      <c r="H244" s="142"/>
      <c r="K244" s="75"/>
      <c r="L244" s="75"/>
      <c r="M244" s="75"/>
      <c r="N244" s="75"/>
    </row>
    <row r="245" spans="1:14" x14ac:dyDescent="0.25">
      <c r="A245" s="310"/>
      <c r="B245" s="152" t="s">
        <v>625</v>
      </c>
      <c r="C245" s="308">
        <f>SUM(D245:G245)</f>
        <v>8147858.7373699993</v>
      </c>
      <c r="D245" s="88">
        <v>89005.87543</v>
      </c>
      <c r="E245" s="88">
        <v>151831.58415000004</v>
      </c>
      <c r="F245" s="88">
        <v>312537.26173999999</v>
      </c>
      <c r="G245" s="88">
        <v>7594484.0160499997</v>
      </c>
      <c r="H245" s="142"/>
      <c r="K245" s="75"/>
      <c r="L245" s="75"/>
      <c r="M245" s="75"/>
      <c r="N245" s="75"/>
    </row>
    <row r="246" spans="1:14" x14ac:dyDescent="0.25">
      <c r="A246" s="311"/>
      <c r="B246" s="312" t="s">
        <v>624</v>
      </c>
      <c r="C246" s="80">
        <f>SUM(D246:G246)</f>
        <v>31028000.526489999</v>
      </c>
      <c r="D246" s="80">
        <f>D243+D244+D245+D242</f>
        <v>404662.56926999998</v>
      </c>
      <c r="E246" s="80">
        <f t="shared" ref="E246:G246" si="14">E243+E244+E245+E242</f>
        <v>773147.76078999997</v>
      </c>
      <c r="F246" s="80">
        <f t="shared" si="14"/>
        <v>1262371.3893599999</v>
      </c>
      <c r="G246" s="80">
        <f t="shared" si="14"/>
        <v>28587818.807069998</v>
      </c>
      <c r="H246" s="309"/>
      <c r="K246" s="75"/>
      <c r="L246" s="75"/>
      <c r="M246" s="75"/>
      <c r="N246" s="75"/>
    </row>
    <row r="247" spans="1:14" x14ac:dyDescent="0.25">
      <c r="A247" s="250"/>
      <c r="B247" s="250"/>
      <c r="C247" s="251"/>
      <c r="D247" s="251"/>
      <c r="E247" s="251"/>
      <c r="F247" s="251"/>
      <c r="G247" s="251"/>
      <c r="H247" s="252"/>
    </row>
    <row r="248" spans="1:14" x14ac:dyDescent="0.25">
      <c r="A248" s="250"/>
      <c r="B248" s="250"/>
      <c r="C248" s="251"/>
      <c r="D248" s="251"/>
      <c r="E248" s="251"/>
      <c r="F248" s="251"/>
      <c r="G248" s="251"/>
      <c r="H248" s="252"/>
    </row>
    <row r="249" spans="1:14" ht="15.75" x14ac:dyDescent="0.25">
      <c r="A249" s="255" t="s">
        <v>614</v>
      </c>
      <c r="B249" s="255"/>
      <c r="C249" s="255"/>
      <c r="D249" s="251"/>
      <c r="E249" s="251"/>
      <c r="F249" s="251"/>
      <c r="G249" s="251"/>
      <c r="H249" s="252"/>
    </row>
    <row r="250" spans="1:14" ht="15.75" x14ac:dyDescent="0.25">
      <c r="A250" s="255" t="s">
        <v>615</v>
      </c>
      <c r="B250" s="255"/>
      <c r="C250" s="255"/>
      <c r="D250" s="251"/>
      <c r="E250" s="251"/>
      <c r="F250" s="251"/>
      <c r="G250" s="251"/>
      <c r="H250" s="252"/>
    </row>
    <row r="251" spans="1:14" ht="15.75" x14ac:dyDescent="0.25">
      <c r="A251" s="255" t="s">
        <v>616</v>
      </c>
      <c r="B251" s="255"/>
      <c r="C251" s="255"/>
      <c r="D251" s="251"/>
      <c r="E251" s="251"/>
      <c r="F251" s="251"/>
      <c r="G251" s="251"/>
      <c r="H251" s="252"/>
    </row>
    <row r="252" spans="1:14" ht="15.75" x14ac:dyDescent="0.25">
      <c r="A252" s="256" t="s">
        <v>617</v>
      </c>
      <c r="B252" s="256"/>
      <c r="C252" s="256"/>
      <c r="D252" s="251"/>
      <c r="E252" s="251"/>
      <c r="F252" s="251"/>
      <c r="G252" s="251"/>
      <c r="H252" s="253" t="s">
        <v>618</v>
      </c>
    </row>
    <row r="253" spans="1:14" ht="15.75" x14ac:dyDescent="0.25">
      <c r="A253" s="72"/>
      <c r="B253" s="72"/>
      <c r="C253" s="72"/>
      <c r="D253" s="251"/>
      <c r="E253" s="251"/>
      <c r="F253" s="251"/>
      <c r="G253" s="251"/>
      <c r="H253" s="253"/>
    </row>
    <row r="254" spans="1:14" ht="15.75" x14ac:dyDescent="0.25">
      <c r="A254" s="72"/>
      <c r="B254" s="72"/>
      <c r="C254" s="72"/>
      <c r="D254" s="251"/>
      <c r="E254" s="251"/>
      <c r="F254" s="251"/>
      <c r="G254" s="251"/>
      <c r="H254" s="253"/>
    </row>
    <row r="255" spans="1:14" ht="15.75" x14ac:dyDescent="0.25">
      <c r="A255" s="72"/>
      <c r="B255" s="72"/>
      <c r="C255" s="72"/>
      <c r="D255" s="251"/>
      <c r="E255" s="251"/>
      <c r="F255" s="251"/>
      <c r="G255" s="251"/>
      <c r="H255" s="253"/>
    </row>
    <row r="256" spans="1:14" ht="15.75" x14ac:dyDescent="0.25">
      <c r="A256" s="72"/>
      <c r="B256" s="72"/>
      <c r="C256" s="72"/>
      <c r="D256" s="251"/>
      <c r="E256" s="251"/>
      <c r="F256" s="251"/>
      <c r="G256" s="251"/>
      <c r="H256" s="253"/>
    </row>
    <row r="257" spans="1:8" ht="15.75" x14ac:dyDescent="0.25">
      <c r="A257" s="72"/>
      <c r="B257" s="72"/>
      <c r="C257" s="72"/>
      <c r="D257" s="251"/>
      <c r="E257" s="251"/>
      <c r="F257" s="251"/>
      <c r="G257" s="251"/>
      <c r="H257" s="253"/>
    </row>
    <row r="258" spans="1:8" ht="15.75" x14ac:dyDescent="0.25">
      <c r="A258" s="72"/>
      <c r="B258" s="72"/>
      <c r="C258" s="72"/>
      <c r="D258" s="251"/>
      <c r="E258" s="251"/>
      <c r="F258" s="251"/>
      <c r="G258" s="251"/>
      <c r="H258" s="253"/>
    </row>
    <row r="259" spans="1:8" ht="15.75" x14ac:dyDescent="0.25">
      <c r="A259" s="72"/>
      <c r="B259" s="72"/>
      <c r="C259" s="72"/>
      <c r="D259" s="251"/>
      <c r="E259" s="251"/>
      <c r="F259" s="251"/>
      <c r="G259" s="251"/>
      <c r="H259" s="253"/>
    </row>
    <row r="260" spans="1:8" ht="15.75" x14ac:dyDescent="0.25">
      <c r="A260" s="72"/>
      <c r="B260" s="72"/>
      <c r="C260" s="72"/>
      <c r="D260" s="251"/>
      <c r="E260" s="251"/>
      <c r="F260" s="251"/>
      <c r="G260" s="251"/>
      <c r="H260" s="253"/>
    </row>
    <row r="261" spans="1:8" ht="15.75" x14ac:dyDescent="0.25">
      <c r="A261" s="72"/>
      <c r="B261" s="72"/>
      <c r="C261" s="72"/>
      <c r="D261" s="251"/>
      <c r="E261" s="251"/>
      <c r="F261" s="251"/>
      <c r="G261" s="251"/>
      <c r="H261" s="253"/>
    </row>
    <row r="262" spans="1:8" ht="15.75" x14ac:dyDescent="0.25">
      <c r="A262" s="72"/>
      <c r="B262" s="72"/>
      <c r="C262" s="72"/>
      <c r="D262" s="251"/>
      <c r="E262" s="251"/>
      <c r="F262" s="251"/>
      <c r="G262" s="251"/>
      <c r="H262" s="253"/>
    </row>
    <row r="263" spans="1:8" ht="15.75" x14ac:dyDescent="0.25">
      <c r="A263" s="72"/>
      <c r="B263" s="72"/>
      <c r="C263" s="72"/>
      <c r="D263" s="251"/>
      <c r="E263" s="251"/>
      <c r="F263" s="251"/>
      <c r="G263" s="251"/>
      <c r="H263" s="253"/>
    </row>
    <row r="264" spans="1:8" ht="15.75" x14ac:dyDescent="0.25">
      <c r="A264" s="72"/>
      <c r="B264" s="72"/>
      <c r="C264" s="72"/>
      <c r="D264" s="251"/>
      <c r="E264" s="251"/>
      <c r="F264" s="251"/>
      <c r="G264" s="251"/>
      <c r="H264" s="253"/>
    </row>
    <row r="265" spans="1:8" ht="15.75" x14ac:dyDescent="0.25">
      <c r="A265" s="72"/>
      <c r="B265" s="72"/>
      <c r="C265" s="72"/>
      <c r="D265" s="251"/>
      <c r="E265" s="251"/>
      <c r="F265" s="251"/>
      <c r="G265" s="251"/>
      <c r="H265" s="253"/>
    </row>
    <row r="266" spans="1:8" ht="15.75" x14ac:dyDescent="0.25">
      <c r="A266" s="72"/>
      <c r="B266" s="72"/>
      <c r="C266" s="72"/>
      <c r="D266" s="251"/>
      <c r="E266" s="251"/>
      <c r="F266" s="251"/>
      <c r="G266" s="251"/>
      <c r="H266" s="253"/>
    </row>
    <row r="267" spans="1:8" x14ac:dyDescent="0.25">
      <c r="B267" s="53" t="s">
        <v>592</v>
      </c>
      <c r="C267" s="89"/>
      <c r="D267" s="89"/>
    </row>
    <row r="268" spans="1:8" x14ac:dyDescent="0.25">
      <c r="B268" s="229">
        <v>44714</v>
      </c>
      <c r="C268" s="89"/>
      <c r="D268" s="89"/>
    </row>
    <row r="269" spans="1:8" x14ac:dyDescent="0.25">
      <c r="C269" s="157"/>
      <c r="D269" s="157"/>
      <c r="E269" s="157"/>
      <c r="F269" s="157"/>
      <c r="G269" s="157"/>
    </row>
    <row r="270" spans="1:8" x14ac:dyDescent="0.25">
      <c r="B270" s="76"/>
      <c r="C270" s="89"/>
      <c r="D270" s="89"/>
    </row>
    <row r="271" spans="1:8" x14ac:dyDescent="0.25">
      <c r="B271" s="76"/>
      <c r="C271" s="89"/>
      <c r="D271" s="89"/>
    </row>
    <row r="272" spans="1:8" x14ac:dyDescent="0.25">
      <c r="B272" s="188"/>
      <c r="D272" s="89"/>
    </row>
  </sheetData>
  <autoFilter ref="A5:N268"/>
  <mergeCells count="26">
    <mergeCell ref="B203:H203"/>
    <mergeCell ref="C201:H201"/>
    <mergeCell ref="A2:H2"/>
    <mergeCell ref="A4:A5"/>
    <mergeCell ref="B4:B5"/>
    <mergeCell ref="C4:G4"/>
    <mergeCell ref="H4:H5"/>
    <mergeCell ref="H196:H197"/>
    <mergeCell ref="A51:H51"/>
    <mergeCell ref="A53:H53"/>
    <mergeCell ref="A143:H143"/>
    <mergeCell ref="B9:H9"/>
    <mergeCell ref="B10:H10"/>
    <mergeCell ref="B12:H12"/>
    <mergeCell ref="B45:H45"/>
    <mergeCell ref="C42:H42"/>
    <mergeCell ref="B187:H187"/>
    <mergeCell ref="B188:H188"/>
    <mergeCell ref="C186:H186"/>
    <mergeCell ref="A249:C249"/>
    <mergeCell ref="A250:C250"/>
    <mergeCell ref="A251:C251"/>
    <mergeCell ref="A252:C252"/>
    <mergeCell ref="A216:H216"/>
    <mergeCell ref="A219:H219"/>
    <mergeCell ref="A226:H226"/>
  </mergeCells>
  <pageMargins left="0.78740157480314965" right="0.39370078740157483" top="0.78740157480314965" bottom="0.39370078740157483" header="0.31496062992125984" footer="0.31496062992125984"/>
  <pageSetup paperSize="9" scale="59" firstPageNumber="96" fitToHeight="0" orientation="portrait" useFirstPageNumber="1" r:id="rId1"/>
  <headerFooter>
    <oddFooter>&amp;R&amp;P</oddFooter>
  </headerFooter>
  <rowBreaks count="5" manualBreakCount="5">
    <brk id="83" max="27" man="1"/>
    <brk id="107" max="27" man="1"/>
    <brk id="152" max="27" man="1"/>
    <brk id="203" max="27" man="1"/>
    <brk id="228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view="pageBreakPreview" zoomScaleNormal="100" zoomScaleSheetLayoutView="100" workbookViewId="0">
      <pane xSplit="3" ySplit="5" topLeftCell="D6" activePane="bottomRight" state="frozen"/>
      <selection activeCell="F204" sqref="F204:M205"/>
      <selection pane="topRight" activeCell="F204" sqref="F204:M205"/>
      <selection pane="bottomLeft" activeCell="F204" sqref="F204:M205"/>
      <selection pane="bottomRight" activeCell="I7" sqref="I7"/>
    </sheetView>
  </sheetViews>
  <sheetFormatPr defaultRowHeight="15" x14ac:dyDescent="0.25"/>
  <cols>
    <col min="1" max="1" width="4.7109375" style="40" customWidth="1"/>
    <col min="2" max="2" width="76.28515625" style="40" customWidth="1"/>
    <col min="3" max="3" width="16.140625" style="40" customWidth="1"/>
    <col min="4" max="5" width="13.85546875" style="41" customWidth="1"/>
    <col min="6" max="8" width="14" style="41" customWidth="1"/>
    <col min="9" max="9" width="17.5703125" style="41" customWidth="1"/>
    <col min="10" max="10" width="14" style="41" customWidth="1"/>
    <col min="11" max="11" width="14.85546875" style="41" customWidth="1"/>
    <col min="12" max="12" width="25.7109375" style="40" customWidth="1"/>
    <col min="13" max="13" width="9.140625" style="40"/>
    <col min="14" max="14" width="15.85546875" style="230" bestFit="1" customWidth="1"/>
    <col min="15" max="15" width="12.140625" style="40" bestFit="1" customWidth="1"/>
    <col min="16" max="16384" width="9.140625" style="40"/>
  </cols>
  <sheetData>
    <row r="1" spans="1:15" ht="15.75" customHeight="1" x14ac:dyDescent="0.25">
      <c r="A1" s="274" t="s">
        <v>593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5" ht="18.75" x14ac:dyDescent="0.25">
      <c r="A2" s="3"/>
      <c r="K2" s="124" t="s">
        <v>610</v>
      </c>
    </row>
    <row r="3" spans="1:15" x14ac:dyDescent="0.25">
      <c r="A3" s="275" t="s">
        <v>15</v>
      </c>
      <c r="B3" s="275" t="s">
        <v>17</v>
      </c>
      <c r="C3" s="275" t="s">
        <v>109</v>
      </c>
      <c r="D3" s="279">
        <v>2016</v>
      </c>
      <c r="E3" s="279">
        <v>2017</v>
      </c>
      <c r="F3" s="279">
        <v>2018</v>
      </c>
      <c r="G3" s="280">
        <v>2019</v>
      </c>
      <c r="H3" s="276">
        <v>2020</v>
      </c>
      <c r="I3" s="279">
        <v>2021</v>
      </c>
      <c r="J3" s="279"/>
      <c r="K3" s="279"/>
      <c r="L3" s="273" t="s">
        <v>410</v>
      </c>
    </row>
    <row r="4" spans="1:15" x14ac:dyDescent="0.25">
      <c r="A4" s="275"/>
      <c r="B4" s="275"/>
      <c r="C4" s="275"/>
      <c r="D4" s="279"/>
      <c r="E4" s="279"/>
      <c r="F4" s="279"/>
      <c r="G4" s="281"/>
      <c r="H4" s="277"/>
      <c r="I4" s="279"/>
      <c r="J4" s="279"/>
      <c r="K4" s="279"/>
      <c r="L4" s="273"/>
    </row>
    <row r="5" spans="1:15" ht="15" customHeight="1" x14ac:dyDescent="0.25">
      <c r="A5" s="275"/>
      <c r="B5" s="275"/>
      <c r="C5" s="275"/>
      <c r="D5" s="279"/>
      <c r="E5" s="279"/>
      <c r="F5" s="279" t="s">
        <v>406</v>
      </c>
      <c r="G5" s="282"/>
      <c r="H5" s="278"/>
      <c r="I5" s="195" t="s">
        <v>405</v>
      </c>
      <c r="J5" s="15" t="s">
        <v>406</v>
      </c>
      <c r="K5" s="13" t="s">
        <v>404</v>
      </c>
      <c r="L5" s="273"/>
    </row>
    <row r="6" spans="1:15" s="2" customFormat="1" x14ac:dyDescent="0.25">
      <c r="A6" s="112" t="s">
        <v>438</v>
      </c>
      <c r="B6" s="137"/>
      <c r="C6" s="112"/>
      <c r="D6" s="31"/>
      <c r="E6" s="45"/>
      <c r="F6" s="45"/>
      <c r="G6" s="45"/>
      <c r="H6" s="231"/>
      <c r="I6" s="49"/>
      <c r="J6" s="231"/>
      <c r="K6" s="45"/>
      <c r="L6" s="48"/>
      <c r="N6" s="199"/>
      <c r="O6" s="200"/>
    </row>
    <row r="7" spans="1:15" ht="25.5" x14ac:dyDescent="0.25">
      <c r="A7" s="192">
        <v>1</v>
      </c>
      <c r="B7" s="99" t="s">
        <v>18</v>
      </c>
      <c r="C7" s="194" t="s">
        <v>110</v>
      </c>
      <c r="D7" s="232"/>
      <c r="E7" s="39">
        <v>103.8</v>
      </c>
      <c r="F7" s="39">
        <v>102.71942015384106</v>
      </c>
      <c r="G7" s="39">
        <v>105.72162686450891</v>
      </c>
      <c r="H7" s="126">
        <v>99.360842771601781</v>
      </c>
      <c r="I7" s="298">
        <v>169.8</v>
      </c>
      <c r="J7" s="126">
        <v>106.14764373742882</v>
      </c>
      <c r="K7" s="19"/>
      <c r="L7" s="48"/>
      <c r="O7" s="200"/>
    </row>
    <row r="8" spans="1:15" x14ac:dyDescent="0.25">
      <c r="A8" s="192">
        <f>A7+1</f>
        <v>2</v>
      </c>
      <c r="B8" s="62" t="s">
        <v>416</v>
      </c>
      <c r="C8" s="111" t="s">
        <v>110</v>
      </c>
      <c r="D8" s="45"/>
      <c r="E8" s="39">
        <v>107</v>
      </c>
      <c r="F8" s="38">
        <v>109.4</v>
      </c>
      <c r="G8" s="38">
        <v>114.2</v>
      </c>
      <c r="H8" s="126">
        <v>110.41317761309631</v>
      </c>
      <c r="I8" s="49">
        <v>161.18</v>
      </c>
      <c r="J8" s="126">
        <v>116.97436725199152</v>
      </c>
      <c r="K8" s="39"/>
      <c r="L8" s="10"/>
      <c r="O8" s="200"/>
    </row>
    <row r="9" spans="1:15" x14ac:dyDescent="0.25">
      <c r="A9" s="192">
        <f>A8+1</f>
        <v>3</v>
      </c>
      <c r="B9" s="62" t="s">
        <v>456</v>
      </c>
      <c r="C9" s="194" t="s">
        <v>110</v>
      </c>
      <c r="D9" s="39">
        <v>74.900000000000006</v>
      </c>
      <c r="E9" s="39">
        <v>74.099999999999994</v>
      </c>
      <c r="F9" s="38">
        <v>72.400000000000006</v>
      </c>
      <c r="G9" s="38">
        <v>72</v>
      </c>
      <c r="H9" s="126">
        <v>69.928356542505355</v>
      </c>
      <c r="I9" s="49">
        <v>82.9</v>
      </c>
      <c r="J9" s="126">
        <v>69.671804614960323</v>
      </c>
      <c r="K9" s="19"/>
      <c r="L9" s="105"/>
      <c r="O9" s="200"/>
    </row>
    <row r="10" spans="1:15" x14ac:dyDescent="0.25">
      <c r="A10" s="192">
        <f>A9+1</f>
        <v>4</v>
      </c>
      <c r="B10" s="99" t="s">
        <v>112</v>
      </c>
      <c r="C10" s="27" t="s">
        <v>111</v>
      </c>
      <c r="D10" s="22">
        <v>234</v>
      </c>
      <c r="E10" s="22">
        <v>230</v>
      </c>
      <c r="F10" s="25">
        <v>245</v>
      </c>
      <c r="G10" s="25">
        <v>236</v>
      </c>
      <c r="H10" s="125">
        <v>223</v>
      </c>
      <c r="I10" s="49">
        <v>305</v>
      </c>
      <c r="J10" s="132">
        <v>226.66</v>
      </c>
      <c r="K10" s="25">
        <v>74.314754098360652</v>
      </c>
      <c r="L10" s="106"/>
      <c r="O10" s="200"/>
    </row>
    <row r="11" spans="1:15" x14ac:dyDescent="0.25">
      <c r="A11" s="192">
        <f>A10+1</f>
        <v>5</v>
      </c>
      <c r="B11" s="96" t="s">
        <v>415</v>
      </c>
      <c r="C11" s="111" t="s">
        <v>110</v>
      </c>
      <c r="D11" s="19" t="s">
        <v>136</v>
      </c>
      <c r="E11" s="9">
        <v>103.3</v>
      </c>
      <c r="F11" s="49">
        <v>109.3</v>
      </c>
      <c r="G11" s="49">
        <v>110.71361283727515</v>
      </c>
      <c r="H11" s="125">
        <v>115.88651980934918</v>
      </c>
      <c r="I11" s="49">
        <v>114.1</v>
      </c>
      <c r="J11" s="125">
        <v>117.34137520415702</v>
      </c>
      <c r="K11" s="9"/>
      <c r="L11" s="107"/>
      <c r="O11" s="200"/>
    </row>
    <row r="12" spans="1:15" s="42" customFormat="1" x14ac:dyDescent="0.25">
      <c r="A12" s="112" t="s">
        <v>439</v>
      </c>
      <c r="B12" s="137"/>
      <c r="C12" s="112"/>
      <c r="D12" s="45"/>
      <c r="E12" s="45"/>
      <c r="F12" s="45"/>
      <c r="G12" s="45"/>
      <c r="H12" s="140"/>
      <c r="I12" s="49"/>
      <c r="J12" s="140"/>
      <c r="K12" s="45"/>
      <c r="L12" s="94"/>
      <c r="N12" s="233"/>
      <c r="O12" s="200"/>
    </row>
    <row r="13" spans="1:15" ht="38.25" x14ac:dyDescent="0.25">
      <c r="A13" s="192">
        <v>1</v>
      </c>
      <c r="B13" s="99" t="s">
        <v>115</v>
      </c>
      <c r="C13" s="194" t="s">
        <v>110</v>
      </c>
      <c r="D13" s="19">
        <v>85</v>
      </c>
      <c r="E13" s="19">
        <v>85</v>
      </c>
      <c r="F13" s="19">
        <v>84.7</v>
      </c>
      <c r="G13" s="19">
        <v>82.5</v>
      </c>
      <c r="H13" s="125">
        <v>80</v>
      </c>
      <c r="I13" s="49">
        <v>85.1</v>
      </c>
      <c r="J13" s="49">
        <v>80.400000000000006</v>
      </c>
      <c r="K13" s="22"/>
      <c r="L13" s="73"/>
      <c r="O13" s="200"/>
    </row>
    <row r="14" spans="1:15" ht="38.25" x14ac:dyDescent="0.25">
      <c r="A14" s="192">
        <f>A13+1</f>
        <v>2</v>
      </c>
      <c r="B14" s="99" t="s">
        <v>457</v>
      </c>
      <c r="C14" s="194" t="s">
        <v>110</v>
      </c>
      <c r="D14" s="19">
        <v>97.2</v>
      </c>
      <c r="E14" s="19">
        <v>95.5</v>
      </c>
      <c r="F14" s="19">
        <v>77.400000000000006</v>
      </c>
      <c r="G14" s="19">
        <v>84.8</v>
      </c>
      <c r="H14" s="125">
        <v>96.5</v>
      </c>
      <c r="I14" s="49">
        <v>97</v>
      </c>
      <c r="J14" s="49">
        <v>81</v>
      </c>
      <c r="K14" s="19"/>
      <c r="L14" s="73"/>
      <c r="O14" s="200"/>
    </row>
    <row r="15" spans="1:15" ht="25.5" x14ac:dyDescent="0.25">
      <c r="A15" s="192">
        <f>A14+1</f>
        <v>3</v>
      </c>
      <c r="B15" s="99" t="s">
        <v>116</v>
      </c>
      <c r="C15" s="194" t="s">
        <v>110</v>
      </c>
      <c r="D15" s="19">
        <v>65.7</v>
      </c>
      <c r="E15" s="19">
        <v>66</v>
      </c>
      <c r="F15" s="19">
        <v>63.8</v>
      </c>
      <c r="G15" s="19">
        <v>65.5</v>
      </c>
      <c r="H15" s="125">
        <v>66.8</v>
      </c>
      <c r="I15" s="49">
        <v>67.2</v>
      </c>
      <c r="J15" s="49">
        <v>66.599999999999994</v>
      </c>
      <c r="K15" s="22"/>
      <c r="L15" s="73"/>
      <c r="O15" s="200"/>
    </row>
    <row r="16" spans="1:15" x14ac:dyDescent="0.25">
      <c r="A16" s="192">
        <f>A15+1</f>
        <v>4</v>
      </c>
      <c r="B16" s="99" t="s">
        <v>458</v>
      </c>
      <c r="C16" s="194" t="s">
        <v>110</v>
      </c>
      <c r="D16" s="19">
        <v>32.4</v>
      </c>
      <c r="E16" s="19">
        <v>35.380000000000003</v>
      </c>
      <c r="F16" s="19">
        <v>38</v>
      </c>
      <c r="G16" s="19">
        <v>39.9</v>
      </c>
      <c r="H16" s="125">
        <v>42.2</v>
      </c>
      <c r="I16" s="49">
        <v>39.799999999999997</v>
      </c>
      <c r="J16" s="49">
        <v>44.16</v>
      </c>
      <c r="K16" s="19"/>
      <c r="L16" s="108"/>
      <c r="O16" s="200"/>
    </row>
    <row r="17" spans="1:15" s="42" customFormat="1" x14ac:dyDescent="0.25">
      <c r="A17" s="192">
        <f>A16+1</f>
        <v>5</v>
      </c>
      <c r="B17" s="99" t="s">
        <v>118</v>
      </c>
      <c r="C17" s="194" t="s">
        <v>119</v>
      </c>
      <c r="D17" s="19">
        <v>70.400000000000006</v>
      </c>
      <c r="E17" s="19">
        <v>71.7</v>
      </c>
      <c r="F17" s="33">
        <v>71.7</v>
      </c>
      <c r="G17" s="33">
        <v>71.2</v>
      </c>
      <c r="H17" s="125">
        <v>69.8</v>
      </c>
      <c r="I17" s="49">
        <v>72.5</v>
      </c>
      <c r="J17" s="49">
        <v>69.819999999999993</v>
      </c>
      <c r="K17" s="25">
        <v>96.303448275862053</v>
      </c>
      <c r="L17" s="21"/>
      <c r="N17" s="233"/>
      <c r="O17" s="200"/>
    </row>
    <row r="18" spans="1:15" s="42" customFormat="1" ht="25.5" x14ac:dyDescent="0.25">
      <c r="A18" s="192">
        <f t="shared" ref="A18:A22" si="0">A17+1</f>
        <v>6</v>
      </c>
      <c r="B18" s="99" t="s">
        <v>459</v>
      </c>
      <c r="C18" s="194" t="s">
        <v>437</v>
      </c>
      <c r="D18" s="19">
        <v>-1.1000000000000001</v>
      </c>
      <c r="E18" s="22">
        <v>-3.2</v>
      </c>
      <c r="F18" s="38">
        <v>-5.3</v>
      </c>
      <c r="G18" s="38">
        <v>-5.9</v>
      </c>
      <c r="H18" s="125">
        <v>-8.4</v>
      </c>
      <c r="I18" s="49">
        <v>-1.3</v>
      </c>
      <c r="J18" s="49">
        <v>-11.222066811957195</v>
      </c>
      <c r="K18" s="22"/>
      <c r="L18" s="20"/>
      <c r="N18" s="233"/>
      <c r="O18" s="200"/>
    </row>
    <row r="19" spans="1:15" s="42" customFormat="1" ht="25.5" x14ac:dyDescent="0.25">
      <c r="A19" s="192">
        <f t="shared" si="0"/>
        <v>7</v>
      </c>
      <c r="B19" s="99" t="s">
        <v>461</v>
      </c>
      <c r="C19" s="194" t="s">
        <v>442</v>
      </c>
      <c r="D19" s="19">
        <v>-22</v>
      </c>
      <c r="E19" s="22">
        <v>-22</v>
      </c>
      <c r="F19" s="38">
        <v>-7</v>
      </c>
      <c r="G19" s="38">
        <v>14.6</v>
      </c>
      <c r="H19" s="125">
        <v>115</v>
      </c>
      <c r="I19" s="49">
        <v>38.700000000000003</v>
      </c>
      <c r="J19" s="49">
        <v>3.0901343395244445</v>
      </c>
      <c r="K19" s="22"/>
      <c r="L19" s="11"/>
      <c r="N19" s="233"/>
      <c r="O19" s="200"/>
    </row>
    <row r="20" spans="1:15" ht="25.5" x14ac:dyDescent="0.25">
      <c r="A20" s="192">
        <f t="shared" si="0"/>
        <v>8</v>
      </c>
      <c r="B20" s="99" t="s">
        <v>460</v>
      </c>
      <c r="C20" s="194" t="s">
        <v>110</v>
      </c>
      <c r="D20" s="19">
        <v>233.4</v>
      </c>
      <c r="E20" s="22">
        <v>256.7</v>
      </c>
      <c r="F20" s="22">
        <v>329.9</v>
      </c>
      <c r="G20" s="22">
        <v>329.7</v>
      </c>
      <c r="H20" s="125">
        <v>127.8</v>
      </c>
      <c r="I20" s="49">
        <v>272.39999999999998</v>
      </c>
      <c r="J20" s="49">
        <v>178.7</v>
      </c>
      <c r="K20" s="25"/>
      <c r="L20" s="19"/>
      <c r="O20" s="200"/>
    </row>
    <row r="21" spans="1:15" x14ac:dyDescent="0.25">
      <c r="A21" s="192">
        <f>A20+1</f>
        <v>9</v>
      </c>
      <c r="B21" s="100" t="s">
        <v>499</v>
      </c>
      <c r="C21" s="27" t="s">
        <v>111</v>
      </c>
      <c r="D21" s="19">
        <v>1437</v>
      </c>
      <c r="E21" s="19">
        <v>1452</v>
      </c>
      <c r="F21" s="9">
        <v>1453</v>
      </c>
      <c r="G21" s="9">
        <v>1458</v>
      </c>
      <c r="H21" s="125">
        <v>1469</v>
      </c>
      <c r="I21" s="49">
        <v>1566</v>
      </c>
      <c r="J21" s="49">
        <v>1481</v>
      </c>
      <c r="K21" s="25">
        <v>94.572158365261814</v>
      </c>
      <c r="L21" s="109"/>
      <c r="O21" s="200"/>
    </row>
    <row r="22" spans="1:15" s="42" customFormat="1" ht="25.5" x14ac:dyDescent="0.25">
      <c r="A22" s="192">
        <f t="shared" si="0"/>
        <v>10</v>
      </c>
      <c r="B22" s="99" t="s">
        <v>122</v>
      </c>
      <c r="C22" s="27" t="s">
        <v>111</v>
      </c>
      <c r="D22" s="19">
        <v>24</v>
      </c>
      <c r="E22" s="19">
        <v>38</v>
      </c>
      <c r="F22" s="19">
        <v>74</v>
      </c>
      <c r="G22" s="19">
        <v>111</v>
      </c>
      <c r="H22" s="125">
        <v>147</v>
      </c>
      <c r="I22" s="25">
        <v>86</v>
      </c>
      <c r="J22" s="25">
        <v>181</v>
      </c>
      <c r="K22" s="19">
        <v>210.46511627906978</v>
      </c>
      <c r="L22" s="111"/>
      <c r="N22" s="233"/>
      <c r="O22" s="200"/>
    </row>
    <row r="23" spans="1:15" s="42" customFormat="1" x14ac:dyDescent="0.25">
      <c r="A23" s="112" t="s">
        <v>440</v>
      </c>
      <c r="B23" s="137"/>
      <c r="C23" s="112"/>
      <c r="D23" s="112"/>
      <c r="E23" s="112"/>
      <c r="F23" s="112"/>
      <c r="G23" s="112"/>
      <c r="H23" s="140"/>
      <c r="I23" s="49"/>
      <c r="J23" s="140"/>
      <c r="K23" s="45"/>
      <c r="L23" s="112"/>
      <c r="N23" s="233"/>
      <c r="O23" s="200"/>
    </row>
    <row r="24" spans="1:15" ht="25.5" x14ac:dyDescent="0.25">
      <c r="A24" s="192">
        <v>1</v>
      </c>
      <c r="B24" s="101" t="s">
        <v>441</v>
      </c>
      <c r="C24" s="194" t="s">
        <v>110</v>
      </c>
      <c r="D24" s="19">
        <v>74.5</v>
      </c>
      <c r="E24" s="19">
        <v>72.5</v>
      </c>
      <c r="F24" s="19">
        <v>69.7</v>
      </c>
      <c r="G24" s="19">
        <v>49.3</v>
      </c>
      <c r="H24" s="125">
        <v>41.6</v>
      </c>
      <c r="I24" s="49">
        <v>44.8</v>
      </c>
      <c r="J24" s="49">
        <v>35.049999999999997</v>
      </c>
      <c r="K24" s="19"/>
      <c r="L24" s="26"/>
      <c r="O24" s="200"/>
    </row>
    <row r="25" spans="1:15" x14ac:dyDescent="0.25">
      <c r="A25" s="234">
        <f>A24+1</f>
        <v>2</v>
      </c>
      <c r="B25" s="62" t="s">
        <v>124</v>
      </c>
      <c r="C25" s="43"/>
      <c r="D25" s="19"/>
      <c r="E25" s="19"/>
      <c r="F25" s="19"/>
      <c r="G25" s="19"/>
      <c r="H25" s="125"/>
      <c r="I25" s="49"/>
      <c r="J25" s="125"/>
      <c r="K25" s="19"/>
      <c r="L25" s="111"/>
      <c r="O25" s="200"/>
    </row>
    <row r="26" spans="1:15" x14ac:dyDescent="0.25">
      <c r="A26" s="234" t="s">
        <v>594</v>
      </c>
      <c r="B26" s="51" t="s">
        <v>125</v>
      </c>
      <c r="C26" s="194" t="s">
        <v>110</v>
      </c>
      <c r="D26" s="19">
        <v>97.7</v>
      </c>
      <c r="E26" s="19">
        <v>97.6</v>
      </c>
      <c r="F26" s="22">
        <v>97.6</v>
      </c>
      <c r="G26" s="22">
        <v>97.49839640795382</v>
      </c>
      <c r="H26" s="125">
        <v>97.467732022126611</v>
      </c>
      <c r="I26" s="49">
        <v>96.5</v>
      </c>
      <c r="J26" s="49">
        <v>97.5</v>
      </c>
      <c r="K26" s="19"/>
      <c r="L26" s="11"/>
      <c r="O26" s="200"/>
    </row>
    <row r="27" spans="1:15" x14ac:dyDescent="0.25">
      <c r="A27" s="234" t="s">
        <v>595</v>
      </c>
      <c r="B27" s="51" t="s">
        <v>126</v>
      </c>
      <c r="C27" s="194" t="s">
        <v>110</v>
      </c>
      <c r="D27" s="19">
        <v>97.5</v>
      </c>
      <c r="E27" s="19">
        <v>97.5</v>
      </c>
      <c r="F27" s="22">
        <v>97.5</v>
      </c>
      <c r="G27" s="22">
        <v>90.519693406159078</v>
      </c>
      <c r="H27" s="125">
        <v>97.489729240125499</v>
      </c>
      <c r="I27" s="49">
        <v>96.4</v>
      </c>
      <c r="J27" s="49">
        <v>97.5</v>
      </c>
      <c r="K27" s="19"/>
      <c r="L27" s="11"/>
      <c r="O27" s="200"/>
    </row>
    <row r="28" spans="1:15" x14ac:dyDescent="0.25">
      <c r="A28" s="234" t="s">
        <v>596</v>
      </c>
      <c r="B28" s="51" t="s">
        <v>127</v>
      </c>
      <c r="C28" s="194" t="s">
        <v>110</v>
      </c>
      <c r="D28" s="19">
        <v>91.3</v>
      </c>
      <c r="E28" s="19">
        <v>91.1</v>
      </c>
      <c r="F28" s="22">
        <v>90.9</v>
      </c>
      <c r="G28" s="22">
        <v>90.785338957244022</v>
      </c>
      <c r="H28" s="125">
        <v>90.737230291463135</v>
      </c>
      <c r="I28" s="49">
        <v>91</v>
      </c>
      <c r="J28" s="49">
        <v>90.7</v>
      </c>
      <c r="K28" s="19"/>
      <c r="L28" s="11"/>
      <c r="O28" s="200"/>
    </row>
    <row r="29" spans="1:15" x14ac:dyDescent="0.25">
      <c r="A29" s="234" t="s">
        <v>597</v>
      </c>
      <c r="B29" s="51" t="s">
        <v>128</v>
      </c>
      <c r="C29" s="194" t="s">
        <v>110</v>
      </c>
      <c r="D29" s="19">
        <v>97.1</v>
      </c>
      <c r="E29" s="19">
        <v>97.1</v>
      </c>
      <c r="F29" s="22">
        <v>97.1</v>
      </c>
      <c r="G29" s="22">
        <v>90.707589039853303</v>
      </c>
      <c r="H29" s="125">
        <v>97.037492317148107</v>
      </c>
      <c r="I29" s="49">
        <v>95.9</v>
      </c>
      <c r="J29" s="49">
        <v>97</v>
      </c>
      <c r="K29" s="19"/>
      <c r="L29" s="11"/>
      <c r="O29" s="200"/>
    </row>
    <row r="30" spans="1:15" x14ac:dyDescent="0.25">
      <c r="A30" s="234" t="s">
        <v>598</v>
      </c>
      <c r="B30" s="51" t="s">
        <v>129</v>
      </c>
      <c r="C30" s="194" t="s">
        <v>110</v>
      </c>
      <c r="D30" s="19">
        <v>21.6</v>
      </c>
      <c r="E30" s="19">
        <v>21.5</v>
      </c>
      <c r="F30" s="22">
        <v>21.5</v>
      </c>
      <c r="G30" s="22">
        <v>21.420102241141372</v>
      </c>
      <c r="H30" s="125">
        <v>21.385177756930741</v>
      </c>
      <c r="I30" s="49">
        <v>21.2</v>
      </c>
      <c r="J30" s="49">
        <v>21.4</v>
      </c>
      <c r="K30" s="19"/>
      <c r="L30" s="11"/>
      <c r="O30" s="200"/>
    </row>
    <row r="31" spans="1:15" ht="25.5" x14ac:dyDescent="0.25">
      <c r="A31" s="234" t="s">
        <v>599</v>
      </c>
      <c r="B31" s="52" t="s">
        <v>419</v>
      </c>
      <c r="C31" s="194" t="s">
        <v>110</v>
      </c>
      <c r="D31" s="25">
        <v>99.8</v>
      </c>
      <c r="E31" s="25">
        <v>99.9</v>
      </c>
      <c r="F31" s="25">
        <v>100</v>
      </c>
      <c r="G31" s="25">
        <v>100</v>
      </c>
      <c r="H31" s="125">
        <v>100.00453967677501</v>
      </c>
      <c r="I31" s="49">
        <v>100</v>
      </c>
      <c r="J31" s="49">
        <v>100</v>
      </c>
      <c r="K31" s="9"/>
      <c r="L31" s="17"/>
      <c r="O31" s="200"/>
    </row>
    <row r="32" spans="1:15" ht="25.5" x14ac:dyDescent="0.25">
      <c r="A32" s="234" t="s">
        <v>600</v>
      </c>
      <c r="B32" s="99" t="s">
        <v>137</v>
      </c>
      <c r="C32" s="194" t="s">
        <v>110</v>
      </c>
      <c r="D32" s="9">
        <v>100</v>
      </c>
      <c r="E32" s="9">
        <v>100</v>
      </c>
      <c r="F32" s="9">
        <v>100</v>
      </c>
      <c r="G32" s="9">
        <v>100</v>
      </c>
      <c r="H32" s="125">
        <v>100</v>
      </c>
      <c r="I32" s="49">
        <v>100</v>
      </c>
      <c r="J32" s="49">
        <v>100</v>
      </c>
      <c r="K32" s="9"/>
      <c r="L32" s="17"/>
      <c r="O32" s="200"/>
    </row>
    <row r="33" spans="1:18" ht="38.25" x14ac:dyDescent="0.25">
      <c r="A33" s="234">
        <f t="shared" ref="A33:A35" si="1">A32+1</f>
        <v>5</v>
      </c>
      <c r="B33" s="99" t="s">
        <v>138</v>
      </c>
      <c r="C33" s="194" t="s">
        <v>110</v>
      </c>
      <c r="D33" s="19">
        <v>90</v>
      </c>
      <c r="E33" s="19">
        <v>90</v>
      </c>
      <c r="F33" s="9">
        <v>100</v>
      </c>
      <c r="G33" s="9">
        <v>100</v>
      </c>
      <c r="H33" s="125">
        <v>100</v>
      </c>
      <c r="I33" s="49">
        <v>100</v>
      </c>
      <c r="J33" s="49">
        <v>100</v>
      </c>
      <c r="K33" s="9"/>
      <c r="L33" s="20"/>
      <c r="O33" s="200"/>
    </row>
    <row r="34" spans="1:18" ht="25.5" x14ac:dyDescent="0.25">
      <c r="A34" s="234">
        <f t="shared" si="1"/>
        <v>6</v>
      </c>
      <c r="B34" s="51" t="s">
        <v>434</v>
      </c>
      <c r="C34" s="90" t="s">
        <v>110</v>
      </c>
      <c r="D34" s="19">
        <v>0</v>
      </c>
      <c r="E34" s="22">
        <v>10</v>
      </c>
      <c r="F34" s="22">
        <v>33.299999999999997</v>
      </c>
      <c r="G34" s="22">
        <v>33.267326732673268</v>
      </c>
      <c r="H34" s="49">
        <v>33.267326732673268</v>
      </c>
      <c r="I34" s="49">
        <v>22</v>
      </c>
      <c r="J34" s="49">
        <v>33.299999999999997</v>
      </c>
      <c r="K34" s="22"/>
      <c r="L34" s="235"/>
      <c r="O34" s="200"/>
    </row>
    <row r="35" spans="1:18" ht="25.5" x14ac:dyDescent="0.25">
      <c r="A35" s="234">
        <f t="shared" si="1"/>
        <v>7</v>
      </c>
      <c r="B35" s="51" t="s">
        <v>462</v>
      </c>
      <c r="C35" s="27" t="s">
        <v>111</v>
      </c>
      <c r="D35" s="19">
        <v>24</v>
      </c>
      <c r="E35" s="19">
        <v>52</v>
      </c>
      <c r="F35" s="19">
        <v>85</v>
      </c>
      <c r="G35" s="19">
        <v>92</v>
      </c>
      <c r="H35" s="125">
        <v>96</v>
      </c>
      <c r="I35" s="49">
        <v>140</v>
      </c>
      <c r="J35" s="49">
        <v>99</v>
      </c>
      <c r="K35" s="19">
        <v>70.714285714285722</v>
      </c>
      <c r="L35" s="73"/>
      <c r="O35" s="200"/>
    </row>
    <row r="37" spans="1:18" ht="15.75" x14ac:dyDescent="0.25">
      <c r="A37" s="54" t="s">
        <v>619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1:18" ht="15.75" x14ac:dyDescent="0.25">
      <c r="A38" s="54" t="s">
        <v>620</v>
      </c>
      <c r="B38" s="54"/>
      <c r="C38" s="54"/>
      <c r="D38" s="54"/>
      <c r="E38" s="54"/>
      <c r="F38" s="54"/>
      <c r="G38" s="54"/>
      <c r="H38" s="54"/>
      <c r="I38" s="54" t="s">
        <v>618</v>
      </c>
      <c r="J38" s="54"/>
      <c r="K38" s="54"/>
      <c r="L38" s="54"/>
      <c r="M38" s="54"/>
      <c r="N38" s="54"/>
      <c r="O38" s="54"/>
      <c r="P38" s="54"/>
      <c r="Q38" s="54"/>
      <c r="R38" s="54"/>
    </row>
    <row r="39" spans="1:18" ht="15.75" x14ac:dyDescent="0.25">
      <c r="A39" s="255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</row>
    <row r="40" spans="1:18" ht="15.75" x14ac:dyDescent="0.25">
      <c r="A40" s="53" t="s">
        <v>592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</row>
    <row r="41" spans="1:18" x14ac:dyDescent="0.25">
      <c r="A41" s="53" t="s">
        <v>621</v>
      </c>
    </row>
  </sheetData>
  <autoFilter ref="A5:L35"/>
  <mergeCells count="12">
    <mergeCell ref="A39:R39"/>
    <mergeCell ref="H3:H5"/>
    <mergeCell ref="A1:L1"/>
    <mergeCell ref="A3:A5"/>
    <mergeCell ref="B3:B5"/>
    <mergeCell ref="C3:C5"/>
    <mergeCell ref="D3:D5"/>
    <mergeCell ref="E3:E5"/>
    <mergeCell ref="F3:F5"/>
    <mergeCell ref="G3:G5"/>
    <mergeCell ref="I3:K4"/>
    <mergeCell ref="L3:L5"/>
  </mergeCells>
  <pageMargins left="0.23622047244094491" right="0.23622047244094491" top="0.74803149606299213" bottom="0.39370078740157483" header="0.31496062992125984" footer="0.31496062992125984"/>
  <pageSetup paperSize="9" scale="63" firstPageNumber="106" fitToHeight="0" orientation="landscape" useFirstPageNumber="1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2"/>
  <sheetViews>
    <sheetView view="pageBreakPreview" zoomScaleNormal="100" zoomScaleSheetLayoutView="100" zoomScalePageLayoutView="89" workbookViewId="0">
      <pane xSplit="2" ySplit="6" topLeftCell="C82" activePane="bottomRight" state="frozen"/>
      <selection activeCell="F204" sqref="F204:M205"/>
      <selection pane="topRight" activeCell="F204" sqref="F204:M205"/>
      <selection pane="bottomLeft" activeCell="F204" sqref="F204:M205"/>
      <selection pane="bottomRight" activeCell="I95" sqref="I95"/>
    </sheetView>
  </sheetViews>
  <sheetFormatPr defaultRowHeight="15" x14ac:dyDescent="0.25"/>
  <cols>
    <col min="1" max="1" width="4.7109375" customWidth="1"/>
    <col min="2" max="2" width="76.28515625" customWidth="1"/>
    <col min="3" max="3" width="16.140625" customWidth="1"/>
    <col min="4" max="5" width="16.42578125" customWidth="1"/>
    <col min="6" max="6" width="16.42578125" style="32" customWidth="1"/>
    <col min="7" max="8" width="15.7109375" customWidth="1"/>
    <col min="9" max="9" width="16.7109375" style="34" customWidth="1"/>
    <col min="10" max="10" width="15.7109375" customWidth="1"/>
    <col min="11" max="11" width="14" customWidth="1"/>
    <col min="12" max="12" width="22.28515625" customWidth="1"/>
    <col min="13" max="13" width="9.140625" style="198"/>
  </cols>
  <sheetData>
    <row r="1" spans="1:16" ht="15.75" x14ac:dyDescent="0.25">
      <c r="L1" s="196"/>
    </row>
    <row r="2" spans="1:16" ht="44.25" customHeight="1" x14ac:dyDescent="0.25">
      <c r="A2" s="274" t="s">
        <v>613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</row>
    <row r="3" spans="1:16" ht="18.75" x14ac:dyDescent="0.25">
      <c r="A3" s="3"/>
      <c r="L3" s="124" t="s">
        <v>610</v>
      </c>
    </row>
    <row r="4" spans="1:16" x14ac:dyDescent="0.25">
      <c r="A4" s="275" t="s">
        <v>15</v>
      </c>
      <c r="B4" s="275" t="s">
        <v>17</v>
      </c>
      <c r="C4" s="275" t="s">
        <v>109</v>
      </c>
      <c r="D4" s="273">
        <v>2016</v>
      </c>
      <c r="E4" s="273">
        <v>2017</v>
      </c>
      <c r="F4" s="273">
        <v>2018</v>
      </c>
      <c r="G4" s="273">
        <v>2019</v>
      </c>
      <c r="H4" s="292">
        <v>2020</v>
      </c>
      <c r="I4" s="273">
        <v>2021</v>
      </c>
      <c r="J4" s="273"/>
      <c r="K4" s="273"/>
      <c r="L4" s="273" t="s">
        <v>410</v>
      </c>
    </row>
    <row r="5" spans="1:16" x14ac:dyDescent="0.25">
      <c r="A5" s="275"/>
      <c r="B5" s="275"/>
      <c r="C5" s="275"/>
      <c r="D5" s="273"/>
      <c r="E5" s="273"/>
      <c r="F5" s="273"/>
      <c r="G5" s="273"/>
      <c r="H5" s="293"/>
      <c r="I5" s="273"/>
      <c r="J5" s="273"/>
      <c r="K5" s="273"/>
      <c r="L5" s="273"/>
    </row>
    <row r="6" spans="1:16" ht="15" customHeight="1" x14ac:dyDescent="0.25">
      <c r="A6" s="275"/>
      <c r="B6" s="275"/>
      <c r="C6" s="275"/>
      <c r="D6" s="273"/>
      <c r="E6" s="273"/>
      <c r="F6" s="273"/>
      <c r="G6" s="273"/>
      <c r="H6" s="294"/>
      <c r="I6" s="61" t="s">
        <v>405</v>
      </c>
      <c r="J6" s="194" t="s">
        <v>406</v>
      </c>
      <c r="K6" s="194" t="s">
        <v>404</v>
      </c>
      <c r="L6" s="273"/>
    </row>
    <row r="7" spans="1:16" ht="15" customHeight="1" x14ac:dyDescent="0.25">
      <c r="A7" s="283" t="s">
        <v>589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5"/>
    </row>
    <row r="8" spans="1:16" s="2" customFormat="1" x14ac:dyDescent="0.25">
      <c r="A8" s="192">
        <v>1</v>
      </c>
      <c r="B8" s="62" t="s">
        <v>417</v>
      </c>
      <c r="C8" s="111" t="s">
        <v>413</v>
      </c>
      <c r="D8" s="19">
        <v>62.567999999999998</v>
      </c>
      <c r="E8" s="9">
        <v>62.354999999999997</v>
      </c>
      <c r="F8" s="9">
        <v>62.08</v>
      </c>
      <c r="G8" s="9">
        <v>61.774000000000001</v>
      </c>
      <c r="H8" s="125">
        <v>61.726999999999997</v>
      </c>
      <c r="I8" s="236">
        <v>62.015999999999998</v>
      </c>
      <c r="J8" s="236">
        <v>61.485999999999997</v>
      </c>
      <c r="K8" s="102">
        <v>99.145381836945305</v>
      </c>
      <c r="L8" s="9"/>
      <c r="M8" s="47"/>
      <c r="O8" s="199"/>
      <c r="P8" s="200"/>
    </row>
    <row r="9" spans="1:16" s="46" customFormat="1" x14ac:dyDescent="0.25">
      <c r="A9" s="192">
        <f t="shared" ref="A9:A16" si="0">A8+1</f>
        <v>2</v>
      </c>
      <c r="B9" s="96" t="s">
        <v>412</v>
      </c>
      <c r="C9" s="111" t="s">
        <v>413</v>
      </c>
      <c r="D9" s="9">
        <v>25.055</v>
      </c>
      <c r="E9" s="9">
        <v>24.300999999999998</v>
      </c>
      <c r="F9" s="9">
        <v>23.521000000000001</v>
      </c>
      <c r="G9" s="9">
        <v>23.204000000000001</v>
      </c>
      <c r="H9" s="125">
        <v>22.547000000000001</v>
      </c>
      <c r="I9" s="237">
        <v>26.402999999999999</v>
      </c>
      <c r="J9" s="237">
        <v>22.736000000000001</v>
      </c>
      <c r="K9" s="102">
        <v>86.111426731810781</v>
      </c>
      <c r="L9" s="9"/>
      <c r="M9" s="47"/>
      <c r="O9" s="201"/>
      <c r="P9" s="200"/>
    </row>
    <row r="10" spans="1:16" s="24" customFormat="1" x14ac:dyDescent="0.25">
      <c r="A10" s="192">
        <f t="shared" si="0"/>
        <v>3</v>
      </c>
      <c r="B10" s="97" t="s">
        <v>414</v>
      </c>
      <c r="C10" s="111" t="s">
        <v>411</v>
      </c>
      <c r="D10" s="19">
        <v>34494.300000000003</v>
      </c>
      <c r="E10" s="9">
        <v>36649.5</v>
      </c>
      <c r="F10" s="9">
        <v>39788.1</v>
      </c>
      <c r="G10" s="9">
        <v>42375.4</v>
      </c>
      <c r="H10" s="125">
        <v>45863.4</v>
      </c>
      <c r="I10" s="236">
        <v>44246.400000000001</v>
      </c>
      <c r="J10" s="236">
        <v>49594.6</v>
      </c>
      <c r="K10" s="102">
        <v>112.08731105807476</v>
      </c>
      <c r="L10" s="9"/>
      <c r="M10" s="47"/>
      <c r="O10" s="202"/>
      <c r="P10" s="200"/>
    </row>
    <row r="11" spans="1:16" s="24" customFormat="1" ht="25.5" x14ac:dyDescent="0.25">
      <c r="A11" s="192">
        <f t="shared" si="0"/>
        <v>4</v>
      </c>
      <c r="B11" s="98" t="s">
        <v>497</v>
      </c>
      <c r="C11" s="194" t="s">
        <v>409</v>
      </c>
      <c r="D11" s="19">
        <v>28691844.800000001</v>
      </c>
      <c r="E11" s="9">
        <v>29780218.199999999</v>
      </c>
      <c r="F11" s="38">
        <v>29472096.609999999</v>
      </c>
      <c r="G11" s="38">
        <v>30333485.100000001</v>
      </c>
      <c r="H11" s="126">
        <v>28512412.920000002</v>
      </c>
      <c r="I11" s="236">
        <v>48732155.799999997</v>
      </c>
      <c r="J11" s="236">
        <v>30455717.199999999</v>
      </c>
      <c r="K11" s="102">
        <v>62.496141818540274</v>
      </c>
      <c r="L11" s="9"/>
      <c r="M11" s="47"/>
      <c r="O11" s="202"/>
      <c r="P11" s="200"/>
    </row>
    <row r="12" spans="1:16" s="24" customFormat="1" ht="25.5" x14ac:dyDescent="0.25">
      <c r="A12" s="192">
        <f t="shared" si="0"/>
        <v>5</v>
      </c>
      <c r="B12" s="51" t="s">
        <v>407</v>
      </c>
      <c r="C12" s="194" t="s">
        <v>409</v>
      </c>
      <c r="D12" s="19">
        <v>24298740.699999999</v>
      </c>
      <c r="E12" s="9">
        <v>25253419.899999999</v>
      </c>
      <c r="F12" s="38">
        <v>24827677.406400003</v>
      </c>
      <c r="G12" s="38">
        <v>25743517.100000001</v>
      </c>
      <c r="H12" s="126">
        <v>24623692.300000001</v>
      </c>
      <c r="I12" s="236">
        <v>42927441.390000001</v>
      </c>
      <c r="J12" s="236">
        <v>26101120.899999999</v>
      </c>
      <c r="K12" s="102">
        <v>60.80288052313383</v>
      </c>
      <c r="L12" s="9"/>
      <c r="M12" s="47"/>
      <c r="O12" s="202"/>
      <c r="P12" s="200"/>
    </row>
    <row r="13" spans="1:16" s="24" customFormat="1" ht="25.5" x14ac:dyDescent="0.25">
      <c r="A13" s="192">
        <f t="shared" si="0"/>
        <v>6</v>
      </c>
      <c r="B13" s="96" t="s">
        <v>435</v>
      </c>
      <c r="C13" s="111" t="s">
        <v>437</v>
      </c>
      <c r="D13" s="19">
        <v>10.6</v>
      </c>
      <c r="E13" s="25">
        <v>9.1</v>
      </c>
      <c r="F13" s="38">
        <v>7.3</v>
      </c>
      <c r="G13" s="38">
        <v>7.2</v>
      </c>
      <c r="H13" s="126">
        <v>6.5</v>
      </c>
      <c r="I13" s="236">
        <v>11.3</v>
      </c>
      <c r="J13" s="236">
        <v>6.13</v>
      </c>
      <c r="K13" s="110">
        <v>54.247787610619469</v>
      </c>
      <c r="L13" s="22"/>
      <c r="M13" s="47"/>
      <c r="O13" s="202"/>
      <c r="P13" s="200"/>
    </row>
    <row r="14" spans="1:16" s="24" customFormat="1" ht="25.5" x14ac:dyDescent="0.25">
      <c r="A14" s="192">
        <f t="shared" si="0"/>
        <v>7</v>
      </c>
      <c r="B14" s="96" t="s">
        <v>436</v>
      </c>
      <c r="C14" s="111" t="s">
        <v>437</v>
      </c>
      <c r="D14" s="19">
        <v>11.7</v>
      </c>
      <c r="E14" s="25">
        <v>12.3</v>
      </c>
      <c r="F14" s="38">
        <v>12.6</v>
      </c>
      <c r="G14" s="38">
        <v>13.1</v>
      </c>
      <c r="H14" s="126">
        <v>14.9</v>
      </c>
      <c r="I14" s="236">
        <v>12.6</v>
      </c>
      <c r="J14" s="236">
        <v>17.350000000000001</v>
      </c>
      <c r="K14" s="110">
        <v>137.69841269841271</v>
      </c>
      <c r="L14" s="22"/>
      <c r="M14" s="47"/>
      <c r="O14" s="202"/>
      <c r="P14" s="200"/>
    </row>
    <row r="15" spans="1:16" s="24" customFormat="1" x14ac:dyDescent="0.25">
      <c r="A15" s="192">
        <f t="shared" si="0"/>
        <v>8</v>
      </c>
      <c r="B15" s="99" t="s">
        <v>130</v>
      </c>
      <c r="C15" s="194" t="s">
        <v>131</v>
      </c>
      <c r="D15" s="19">
        <v>24.5</v>
      </c>
      <c r="E15" s="19">
        <v>24.7</v>
      </c>
      <c r="F15" s="19">
        <v>24.9</v>
      </c>
      <c r="G15" s="19">
        <v>25.037879402365235</v>
      </c>
      <c r="H15" s="125">
        <v>25.002021966645639</v>
      </c>
      <c r="I15" s="236">
        <v>25.1</v>
      </c>
      <c r="J15" s="236">
        <v>25.383067865903516</v>
      </c>
      <c r="K15" s="102">
        <v>101.12776042192635</v>
      </c>
      <c r="L15" s="19"/>
      <c r="M15" s="47"/>
      <c r="O15" s="202"/>
      <c r="P15" s="200"/>
    </row>
    <row r="16" spans="1:16" s="24" customFormat="1" x14ac:dyDescent="0.25">
      <c r="A16" s="192">
        <f t="shared" si="0"/>
        <v>9</v>
      </c>
      <c r="B16" s="99" t="s">
        <v>132</v>
      </c>
      <c r="C16" s="194" t="s">
        <v>133</v>
      </c>
      <c r="D16" s="19">
        <v>0.12</v>
      </c>
      <c r="E16" s="19">
        <v>0.09</v>
      </c>
      <c r="F16" s="22">
        <v>0.06</v>
      </c>
      <c r="G16" s="22">
        <v>7.3155372810567554E-2</v>
      </c>
      <c r="H16" s="197">
        <v>5.1954574173376324E-2</v>
      </c>
      <c r="I16" s="236">
        <v>0.06</v>
      </c>
      <c r="J16" s="236">
        <v>0.10530201997202616</v>
      </c>
      <c r="K16" s="102">
        <v>175.50336662004361</v>
      </c>
      <c r="L16" s="19"/>
      <c r="M16" s="47"/>
      <c r="O16" s="202"/>
      <c r="P16" s="200"/>
    </row>
    <row r="17" spans="1:16" s="24" customFormat="1" x14ac:dyDescent="0.25">
      <c r="A17" s="203"/>
      <c r="B17" s="204"/>
      <c r="C17" s="205"/>
      <c r="D17" s="206"/>
      <c r="E17" s="206"/>
      <c r="F17" s="207"/>
      <c r="G17" s="207"/>
      <c r="H17" s="208"/>
      <c r="I17" s="207"/>
      <c r="J17" s="238"/>
      <c r="K17" s="239"/>
      <c r="L17" s="209"/>
      <c r="M17" s="47"/>
      <c r="O17" s="202"/>
      <c r="P17" s="200"/>
    </row>
    <row r="18" spans="1:16" s="24" customFormat="1" x14ac:dyDescent="0.25">
      <c r="A18" s="286" t="s">
        <v>590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8"/>
      <c r="M18" s="47"/>
      <c r="O18" s="202"/>
      <c r="P18" s="200"/>
    </row>
    <row r="19" spans="1:16" s="2" customFormat="1" x14ac:dyDescent="0.25">
      <c r="A19" s="112" t="s">
        <v>145</v>
      </c>
      <c r="B19" s="112"/>
      <c r="C19" s="112"/>
      <c r="D19" s="112"/>
      <c r="E19" s="112"/>
      <c r="F19" s="112"/>
      <c r="G19" s="112"/>
      <c r="H19" s="112"/>
      <c r="I19" s="137"/>
      <c r="J19" s="112"/>
      <c r="K19" s="112"/>
      <c r="L19" s="133"/>
      <c r="M19" s="24"/>
    </row>
    <row r="20" spans="1:16" s="2" customFormat="1" x14ac:dyDescent="0.25">
      <c r="A20" s="295" t="s">
        <v>144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7"/>
      <c r="M20" s="24"/>
    </row>
    <row r="21" spans="1:16" s="1" customFormat="1" x14ac:dyDescent="0.25">
      <c r="A21" s="94" t="s">
        <v>451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136"/>
      <c r="M21" s="120"/>
    </row>
    <row r="22" spans="1:16" s="2" customFormat="1" ht="25.5" x14ac:dyDescent="0.25">
      <c r="A22" s="6">
        <v>1</v>
      </c>
      <c r="B22" s="4" t="s">
        <v>152</v>
      </c>
      <c r="C22" s="111" t="s">
        <v>408</v>
      </c>
      <c r="D22" s="192">
        <v>458.6</v>
      </c>
      <c r="E22" s="7">
        <v>477.59150348809237</v>
      </c>
      <c r="F22" s="7">
        <v>474.74382425902064</v>
      </c>
      <c r="G22" s="7">
        <v>491.03967850552016</v>
      </c>
      <c r="H22" s="50">
        <v>461.9</v>
      </c>
      <c r="I22" s="23">
        <v>785.8</v>
      </c>
      <c r="J22" s="23">
        <v>495.32767133981724</v>
      </c>
      <c r="K22" s="23">
        <v>63.034827098475091</v>
      </c>
      <c r="L22" s="68"/>
      <c r="M22" s="24"/>
    </row>
    <row r="23" spans="1:16" ht="25.5" x14ac:dyDescent="0.25">
      <c r="A23" s="210">
        <v>2</v>
      </c>
      <c r="B23" s="5" t="s">
        <v>18</v>
      </c>
      <c r="C23" s="27" t="s">
        <v>110</v>
      </c>
      <c r="D23" s="211"/>
      <c r="E23" s="105">
        <v>103.8</v>
      </c>
      <c r="F23" s="22">
        <v>102.71942015384106</v>
      </c>
      <c r="G23" s="22">
        <v>105.72162686450891</v>
      </c>
      <c r="H23" s="22">
        <v>99.360842771601781</v>
      </c>
      <c r="I23" s="22">
        <v>169.8</v>
      </c>
      <c r="J23" s="22">
        <v>106.14764373742882</v>
      </c>
      <c r="K23" s="23">
        <v>62.513335534410373</v>
      </c>
      <c r="L23" s="63"/>
    </row>
    <row r="24" spans="1:16" s="1" customFormat="1" x14ac:dyDescent="0.25">
      <c r="A24" s="94" t="s">
        <v>141</v>
      </c>
      <c r="B24" s="94"/>
      <c r="C24" s="94"/>
      <c r="D24" s="94"/>
      <c r="E24" s="94"/>
      <c r="F24" s="94"/>
      <c r="G24" s="95"/>
      <c r="H24" s="95"/>
      <c r="I24" s="95"/>
      <c r="J24" s="95"/>
      <c r="K24" s="94"/>
      <c r="L24" s="136"/>
      <c r="M24" s="120"/>
    </row>
    <row r="25" spans="1:16" x14ac:dyDescent="0.25">
      <c r="A25" s="212">
        <v>3</v>
      </c>
      <c r="B25" s="5" t="s">
        <v>112</v>
      </c>
      <c r="C25" s="27" t="s">
        <v>117</v>
      </c>
      <c r="D25" s="18">
        <v>234</v>
      </c>
      <c r="E25" s="18">
        <v>230</v>
      </c>
      <c r="F25" s="18">
        <v>246</v>
      </c>
      <c r="G25" s="8">
        <v>237</v>
      </c>
      <c r="H25" s="8">
        <v>223</v>
      </c>
      <c r="I25" s="8">
        <v>305</v>
      </c>
      <c r="J25" s="8">
        <v>226.66</v>
      </c>
      <c r="K25" s="28">
        <v>74.314754098360652</v>
      </c>
      <c r="L25" s="64"/>
    </row>
    <row r="26" spans="1:16" ht="25.5" x14ac:dyDescent="0.25">
      <c r="A26" s="212">
        <v>4</v>
      </c>
      <c r="B26" s="5" t="s">
        <v>591</v>
      </c>
      <c r="C26" s="27" t="s">
        <v>110</v>
      </c>
      <c r="D26" s="16">
        <v>24.6</v>
      </c>
      <c r="E26" s="16">
        <v>22.2</v>
      </c>
      <c r="F26" s="16">
        <v>21.7</v>
      </c>
      <c r="G26" s="25">
        <v>21.3</v>
      </c>
      <c r="H26" s="25">
        <v>20.9</v>
      </c>
      <c r="I26" s="25">
        <v>26.2</v>
      </c>
      <c r="J26" s="25">
        <v>20.6</v>
      </c>
      <c r="K26" s="28">
        <v>78.625954198473295</v>
      </c>
      <c r="L26" s="93"/>
    </row>
    <row r="27" spans="1:16" ht="25.5" x14ac:dyDescent="0.25">
      <c r="A27" s="212">
        <f>A26+1</f>
        <v>5</v>
      </c>
      <c r="B27" s="5" t="s">
        <v>113</v>
      </c>
      <c r="C27" s="27" t="s">
        <v>110</v>
      </c>
      <c r="D27" s="105"/>
      <c r="E27" s="22">
        <v>97.7</v>
      </c>
      <c r="F27" s="22">
        <v>105.8</v>
      </c>
      <c r="G27" s="25">
        <v>109.8</v>
      </c>
      <c r="H27" s="25">
        <v>106.7</v>
      </c>
      <c r="I27" s="25">
        <v>114.1</v>
      </c>
      <c r="J27" s="25">
        <v>115.2</v>
      </c>
      <c r="K27" s="28">
        <v>100.9640666082384</v>
      </c>
      <c r="L27" s="63"/>
    </row>
    <row r="28" spans="1:16" s="1" customFormat="1" x14ac:dyDescent="0.25">
      <c r="A28" s="94" t="s">
        <v>142</v>
      </c>
      <c r="B28" s="94"/>
      <c r="C28" s="94"/>
      <c r="D28" s="94"/>
      <c r="E28" s="94"/>
      <c r="F28" s="94"/>
      <c r="G28" s="95"/>
      <c r="H28" s="95"/>
      <c r="I28" s="95"/>
      <c r="J28" s="95"/>
      <c r="K28" s="28"/>
      <c r="L28" s="136"/>
      <c r="M28" s="120"/>
    </row>
    <row r="29" spans="1:16" s="1" customFormat="1" x14ac:dyDescent="0.25">
      <c r="A29" s="213">
        <v>6</v>
      </c>
      <c r="B29" s="214" t="s">
        <v>456</v>
      </c>
      <c r="C29" s="27" t="s">
        <v>110</v>
      </c>
      <c r="D29" s="23">
        <v>74.900000000000006</v>
      </c>
      <c r="E29" s="23">
        <v>74.099999999999994</v>
      </c>
      <c r="F29" s="38">
        <v>72.443636811629915</v>
      </c>
      <c r="G29" s="38">
        <v>72.564655846389599</v>
      </c>
      <c r="H29" s="38">
        <v>69.928356542505355</v>
      </c>
      <c r="I29" s="38">
        <v>82.9</v>
      </c>
      <c r="J29" s="38">
        <v>69.671804614960323</v>
      </c>
      <c r="K29" s="28">
        <v>84.043190126610753</v>
      </c>
      <c r="L29" s="215"/>
      <c r="M29" s="120"/>
    </row>
    <row r="30" spans="1:16" ht="25.5" x14ac:dyDescent="0.25">
      <c r="A30" s="213">
        <v>7</v>
      </c>
      <c r="B30" s="5" t="s">
        <v>57</v>
      </c>
      <c r="C30" s="27" t="s">
        <v>110</v>
      </c>
      <c r="D30" s="28">
        <v>1.2</v>
      </c>
      <c r="E30" s="28">
        <v>1.8</v>
      </c>
      <c r="F30" s="28">
        <v>2.4</v>
      </c>
      <c r="G30" s="25">
        <v>2.6</v>
      </c>
      <c r="H30" s="25">
        <v>1</v>
      </c>
      <c r="I30" s="25">
        <v>2.1</v>
      </c>
      <c r="J30" s="25">
        <v>2.6</v>
      </c>
      <c r="K30" s="28">
        <v>123.80952380952381</v>
      </c>
      <c r="L30" s="71"/>
    </row>
    <row r="31" spans="1:16" ht="25.5" x14ac:dyDescent="0.25">
      <c r="A31" s="213">
        <f t="shared" ref="A31" si="1">A30+1</f>
        <v>8</v>
      </c>
      <c r="B31" s="5" t="s">
        <v>58</v>
      </c>
      <c r="C31" s="27" t="s">
        <v>110</v>
      </c>
      <c r="D31" s="28">
        <v>60</v>
      </c>
      <c r="E31" s="28">
        <v>60</v>
      </c>
      <c r="F31" s="28">
        <v>100</v>
      </c>
      <c r="G31" s="25">
        <v>100</v>
      </c>
      <c r="H31" s="25">
        <v>98.7</v>
      </c>
      <c r="I31" s="25">
        <v>60</v>
      </c>
      <c r="J31" s="25">
        <v>97.4</v>
      </c>
      <c r="K31" s="28">
        <v>162.33333333333334</v>
      </c>
      <c r="L31" s="71"/>
    </row>
    <row r="32" spans="1:16" s="1" customFormat="1" x14ac:dyDescent="0.25">
      <c r="A32" s="94" t="s">
        <v>153</v>
      </c>
      <c r="B32" s="94"/>
      <c r="C32" s="94"/>
      <c r="D32" s="94"/>
      <c r="E32" s="94"/>
      <c r="F32" s="94"/>
      <c r="G32" s="95"/>
      <c r="H32" s="95"/>
      <c r="I32" s="95"/>
      <c r="J32" s="95"/>
      <c r="K32" s="94"/>
      <c r="L32" s="136"/>
      <c r="M32" s="120"/>
    </row>
    <row r="33" spans="1:13" s="1" customFormat="1" x14ac:dyDescent="0.25">
      <c r="A33" s="94" t="s">
        <v>143</v>
      </c>
      <c r="B33" s="94"/>
      <c r="C33" s="94"/>
      <c r="D33" s="94"/>
      <c r="E33" s="94"/>
      <c r="F33" s="94"/>
      <c r="G33" s="95"/>
      <c r="H33" s="95"/>
      <c r="I33" s="95"/>
      <c r="J33" s="95"/>
      <c r="K33" s="94"/>
      <c r="L33" s="136"/>
      <c r="M33" s="120"/>
    </row>
    <row r="34" spans="1:13" x14ac:dyDescent="0.25">
      <c r="A34" s="210">
        <v>9</v>
      </c>
      <c r="B34" s="5" t="s">
        <v>73</v>
      </c>
      <c r="C34" s="27" t="s">
        <v>110</v>
      </c>
      <c r="D34" s="20">
        <v>80</v>
      </c>
      <c r="E34" s="20">
        <v>80</v>
      </c>
      <c r="F34" s="20">
        <v>80</v>
      </c>
      <c r="G34" s="22">
        <v>80</v>
      </c>
      <c r="H34" s="22">
        <v>85.3</v>
      </c>
      <c r="I34" s="22">
        <v>80</v>
      </c>
      <c r="J34" s="22">
        <v>85.3</v>
      </c>
      <c r="K34" s="28">
        <v>106.62499999999999</v>
      </c>
      <c r="L34" s="216"/>
    </row>
    <row r="35" spans="1:13" ht="38.25" x14ac:dyDescent="0.25">
      <c r="A35" s="210">
        <f>A34+1</f>
        <v>10</v>
      </c>
      <c r="B35" s="5" t="s">
        <v>115</v>
      </c>
      <c r="C35" s="27" t="s">
        <v>110</v>
      </c>
      <c r="D35" s="20">
        <v>85</v>
      </c>
      <c r="E35" s="20">
        <v>85</v>
      </c>
      <c r="F35" s="20">
        <v>84.7</v>
      </c>
      <c r="G35" s="22">
        <v>82.5</v>
      </c>
      <c r="H35" s="22">
        <v>80</v>
      </c>
      <c r="I35" s="22">
        <v>85.1</v>
      </c>
      <c r="J35" s="22">
        <v>80.400000000000006</v>
      </c>
      <c r="K35" s="28">
        <v>94.47708578143363</v>
      </c>
      <c r="L35" s="64"/>
    </row>
    <row r="36" spans="1:13" ht="63.75" x14ac:dyDescent="0.25">
      <c r="A36" s="210">
        <f t="shared" ref="A36:A38" si="2">A35+1</f>
        <v>11</v>
      </c>
      <c r="B36" s="29" t="s">
        <v>74</v>
      </c>
      <c r="C36" s="27" t="s">
        <v>110</v>
      </c>
      <c r="D36" s="20">
        <v>30</v>
      </c>
      <c r="E36" s="20">
        <v>65</v>
      </c>
      <c r="F36" s="20">
        <v>82</v>
      </c>
      <c r="G36" s="22">
        <v>85.3</v>
      </c>
      <c r="H36" s="22">
        <v>100</v>
      </c>
      <c r="I36" s="22">
        <v>100</v>
      </c>
      <c r="J36" s="22">
        <v>100</v>
      </c>
      <c r="K36" s="28">
        <v>100</v>
      </c>
      <c r="L36" s="64"/>
    </row>
    <row r="37" spans="1:13" ht="38.25" x14ac:dyDescent="0.25">
      <c r="A37" s="210">
        <v>12</v>
      </c>
      <c r="B37" s="5" t="s">
        <v>457</v>
      </c>
      <c r="C37" s="27" t="s">
        <v>110</v>
      </c>
      <c r="D37" s="16">
        <v>97.2</v>
      </c>
      <c r="E37" s="16">
        <v>95.5</v>
      </c>
      <c r="F37" s="16">
        <v>77.400000000000006</v>
      </c>
      <c r="G37" s="22">
        <v>84.8</v>
      </c>
      <c r="H37" s="22">
        <v>96.5</v>
      </c>
      <c r="I37" s="22">
        <v>97</v>
      </c>
      <c r="J37" s="22">
        <v>81</v>
      </c>
      <c r="K37" s="28">
        <v>83.505154639175259</v>
      </c>
      <c r="L37" s="217"/>
    </row>
    <row r="38" spans="1:13" ht="38.25" x14ac:dyDescent="0.25">
      <c r="A38" s="210">
        <f t="shared" si="2"/>
        <v>13</v>
      </c>
      <c r="B38" s="5" t="s">
        <v>75</v>
      </c>
      <c r="C38" s="27" t="s">
        <v>110</v>
      </c>
      <c r="D38" s="16">
        <v>23.2</v>
      </c>
      <c r="E38" s="20">
        <v>26</v>
      </c>
      <c r="F38" s="20">
        <v>31.7</v>
      </c>
      <c r="G38" s="22">
        <v>34</v>
      </c>
      <c r="H38" s="22">
        <v>34.6</v>
      </c>
      <c r="I38" s="22">
        <v>32</v>
      </c>
      <c r="J38" s="22">
        <v>37.200000000000003</v>
      </c>
      <c r="K38" s="28">
        <v>116.25000000000001</v>
      </c>
      <c r="L38" s="67"/>
    </row>
    <row r="39" spans="1:13" s="1" customFormat="1" x14ac:dyDescent="0.25">
      <c r="A39" s="94" t="s">
        <v>154</v>
      </c>
      <c r="B39" s="94"/>
      <c r="C39" s="94"/>
      <c r="D39" s="94"/>
      <c r="E39" s="94"/>
      <c r="F39" s="94"/>
      <c r="G39" s="95"/>
      <c r="H39" s="95"/>
      <c r="I39" s="95"/>
      <c r="J39" s="95"/>
      <c r="K39" s="28"/>
      <c r="L39" s="136"/>
      <c r="M39" s="120"/>
    </row>
    <row r="40" spans="1:13" s="1" customFormat="1" x14ac:dyDescent="0.25">
      <c r="A40" s="94" t="s">
        <v>155</v>
      </c>
      <c r="B40" s="94"/>
      <c r="C40" s="94"/>
      <c r="D40" s="94"/>
      <c r="E40" s="94"/>
      <c r="F40" s="94"/>
      <c r="G40" s="95"/>
      <c r="H40" s="95"/>
      <c r="I40" s="95"/>
      <c r="J40" s="95"/>
      <c r="K40" s="28"/>
      <c r="L40" s="136"/>
      <c r="M40" s="120"/>
    </row>
    <row r="41" spans="1:13" s="1" customFormat="1" x14ac:dyDescent="0.25">
      <c r="A41" s="210">
        <v>14</v>
      </c>
      <c r="B41" s="5" t="s">
        <v>118</v>
      </c>
      <c r="C41" s="27" t="s">
        <v>119</v>
      </c>
      <c r="D41" s="20">
        <v>70.400000000000006</v>
      </c>
      <c r="E41" s="20">
        <v>71.7</v>
      </c>
      <c r="F41" s="20">
        <v>71.7</v>
      </c>
      <c r="G41" s="22">
        <v>71.2</v>
      </c>
      <c r="H41" s="22">
        <v>69.8</v>
      </c>
      <c r="I41" s="22">
        <v>72.5</v>
      </c>
      <c r="J41" s="22">
        <v>69.819999999999993</v>
      </c>
      <c r="K41" s="28">
        <v>96.303448275862053</v>
      </c>
      <c r="L41" s="71"/>
      <c r="M41" s="120"/>
    </row>
    <row r="42" spans="1:13" x14ac:dyDescent="0.25">
      <c r="A42" s="210">
        <v>15</v>
      </c>
      <c r="B42" s="5" t="s">
        <v>99</v>
      </c>
      <c r="C42" s="27" t="s">
        <v>110</v>
      </c>
      <c r="D42" s="16">
        <v>82.1</v>
      </c>
      <c r="E42" s="16">
        <v>90.3</v>
      </c>
      <c r="F42" s="16">
        <v>93.2</v>
      </c>
      <c r="G42" s="22">
        <v>90.5</v>
      </c>
      <c r="H42" s="22">
        <v>57.02</v>
      </c>
      <c r="I42" s="22">
        <v>100</v>
      </c>
      <c r="J42" s="22">
        <v>38.409999999999997</v>
      </c>
      <c r="K42" s="28">
        <v>38.409999999999997</v>
      </c>
      <c r="L42" s="66"/>
    </row>
    <row r="43" spans="1:13" x14ac:dyDescent="0.25">
      <c r="A43" s="210">
        <v>16</v>
      </c>
      <c r="B43" s="5" t="s">
        <v>100</v>
      </c>
      <c r="C43" s="27" t="s">
        <v>110</v>
      </c>
      <c r="D43" s="16">
        <v>44.3</v>
      </c>
      <c r="E43" s="16">
        <v>42.1</v>
      </c>
      <c r="F43" s="16">
        <v>41.7</v>
      </c>
      <c r="G43" s="22">
        <v>46.48</v>
      </c>
      <c r="H43" s="22">
        <v>56.67</v>
      </c>
      <c r="I43" s="22">
        <v>49.1</v>
      </c>
      <c r="J43" s="22">
        <v>48.59</v>
      </c>
      <c r="K43" s="28">
        <v>98.961303462321794</v>
      </c>
      <c r="L43" s="66"/>
    </row>
    <row r="44" spans="1:13" s="1" customFormat="1" x14ac:dyDescent="0.25">
      <c r="A44" s="94" t="s">
        <v>156</v>
      </c>
      <c r="B44" s="94"/>
      <c r="C44" s="94"/>
      <c r="D44" s="94"/>
      <c r="E44" s="94"/>
      <c r="F44" s="94"/>
      <c r="G44" s="95"/>
      <c r="H44" s="95"/>
      <c r="I44" s="95"/>
      <c r="J44" s="95"/>
      <c r="K44" s="94"/>
      <c r="L44" s="136"/>
      <c r="M44" s="120"/>
    </row>
    <row r="45" spans="1:13" ht="25.5" x14ac:dyDescent="0.25">
      <c r="A45" s="210">
        <v>17</v>
      </c>
      <c r="B45" s="5" t="s">
        <v>55</v>
      </c>
      <c r="C45" s="27" t="s">
        <v>114</v>
      </c>
      <c r="D45" s="18">
        <v>104</v>
      </c>
      <c r="E45" s="18">
        <v>156</v>
      </c>
      <c r="F45" s="18">
        <v>171</v>
      </c>
      <c r="G45" s="18">
        <v>159</v>
      </c>
      <c r="H45" s="18">
        <v>180</v>
      </c>
      <c r="I45" s="18">
        <v>156</v>
      </c>
      <c r="J45" s="18">
        <v>220</v>
      </c>
      <c r="K45" s="22">
        <v>141.02564102564102</v>
      </c>
      <c r="L45" s="64"/>
    </row>
    <row r="46" spans="1:13" ht="25.5" x14ac:dyDescent="0.25">
      <c r="A46" s="210">
        <v>18</v>
      </c>
      <c r="B46" s="5" t="s">
        <v>418</v>
      </c>
      <c r="C46" s="27" t="s">
        <v>110</v>
      </c>
      <c r="D46" s="20">
        <v>32.4</v>
      </c>
      <c r="E46" s="20">
        <v>35.380000000000003</v>
      </c>
      <c r="F46" s="20">
        <v>38</v>
      </c>
      <c r="G46" s="22">
        <v>39.9</v>
      </c>
      <c r="H46" s="22">
        <v>42.2</v>
      </c>
      <c r="I46" s="22">
        <v>39.799999999999997</v>
      </c>
      <c r="J46" s="22">
        <v>44.16</v>
      </c>
      <c r="K46" s="22"/>
      <c r="L46" s="69"/>
    </row>
    <row r="47" spans="1:13" ht="25.5" x14ac:dyDescent="0.25">
      <c r="A47" s="210">
        <v>19</v>
      </c>
      <c r="B47" s="5" t="s">
        <v>56</v>
      </c>
      <c r="C47" s="27" t="s">
        <v>114</v>
      </c>
      <c r="D47" s="18">
        <v>234</v>
      </c>
      <c r="E47" s="18">
        <v>626</v>
      </c>
      <c r="F47" s="18">
        <v>519</v>
      </c>
      <c r="G47" s="18">
        <v>545</v>
      </c>
      <c r="H47" s="18">
        <v>444</v>
      </c>
      <c r="I47" s="18">
        <v>566</v>
      </c>
      <c r="J47" s="18">
        <v>772</v>
      </c>
      <c r="K47" s="22">
        <v>136.39575971731449</v>
      </c>
      <c r="L47" s="64"/>
    </row>
    <row r="48" spans="1:13" s="37" customFormat="1" x14ac:dyDescent="0.25">
      <c r="A48" s="94" t="s">
        <v>452</v>
      </c>
      <c r="B48" s="94"/>
      <c r="C48" s="94"/>
      <c r="D48" s="94"/>
      <c r="E48" s="94"/>
      <c r="F48" s="94"/>
      <c r="G48" s="95"/>
      <c r="H48" s="95"/>
      <c r="I48" s="95"/>
      <c r="J48" s="95"/>
      <c r="K48" s="94"/>
      <c r="L48" s="136"/>
      <c r="M48" s="218"/>
    </row>
    <row r="49" spans="1:13" s="37" customFormat="1" x14ac:dyDescent="0.25">
      <c r="A49" s="94" t="s">
        <v>453</v>
      </c>
      <c r="B49" s="94"/>
      <c r="C49" s="94"/>
      <c r="D49" s="94"/>
      <c r="E49" s="94"/>
      <c r="F49" s="94"/>
      <c r="G49" s="95"/>
      <c r="H49" s="95"/>
      <c r="I49" s="95"/>
      <c r="J49" s="95"/>
      <c r="K49" s="94"/>
      <c r="L49" s="136"/>
      <c r="M49" s="218"/>
    </row>
    <row r="50" spans="1:13" s="1" customFormat="1" ht="38.25" x14ac:dyDescent="0.25">
      <c r="A50" s="210">
        <v>20</v>
      </c>
      <c r="B50" s="5" t="s">
        <v>147</v>
      </c>
      <c r="C50" s="27" t="s">
        <v>148</v>
      </c>
      <c r="D50" s="18">
        <v>2552</v>
      </c>
      <c r="E50" s="18">
        <v>2552</v>
      </c>
      <c r="F50" s="18">
        <v>2552</v>
      </c>
      <c r="G50" s="8">
        <v>2612</v>
      </c>
      <c r="H50" s="8">
        <v>1610</v>
      </c>
      <c r="I50" s="8">
        <v>2582</v>
      </c>
      <c r="J50" s="8">
        <v>1439</v>
      </c>
      <c r="K50" s="28">
        <v>55.731990704879941</v>
      </c>
      <c r="L50" s="66"/>
      <c r="M50" s="120"/>
    </row>
    <row r="51" spans="1:13" ht="25.5" x14ac:dyDescent="0.25">
      <c r="A51" s="210">
        <v>21</v>
      </c>
      <c r="B51" s="5" t="s">
        <v>612</v>
      </c>
      <c r="C51" s="27" t="s">
        <v>110</v>
      </c>
      <c r="D51" s="22">
        <v>233.4</v>
      </c>
      <c r="E51" s="22">
        <v>256.7</v>
      </c>
      <c r="F51" s="22">
        <v>329.9</v>
      </c>
      <c r="G51" s="25">
        <v>329.7</v>
      </c>
      <c r="H51" s="25">
        <v>127.8</v>
      </c>
      <c r="I51" s="25">
        <v>272.39999999999998</v>
      </c>
      <c r="J51" s="25">
        <v>178.7</v>
      </c>
      <c r="K51" s="28">
        <v>65.602055800293684</v>
      </c>
      <c r="L51" s="159"/>
    </row>
    <row r="52" spans="1:13" x14ac:dyDescent="0.25">
      <c r="A52" s="210">
        <f>A51+1</f>
        <v>22</v>
      </c>
      <c r="B52" s="5" t="s">
        <v>499</v>
      </c>
      <c r="C52" s="27" t="s">
        <v>117</v>
      </c>
      <c r="D52" s="18">
        <v>1437</v>
      </c>
      <c r="E52" s="18">
        <v>1452</v>
      </c>
      <c r="F52" s="18">
        <v>1453</v>
      </c>
      <c r="G52" s="8">
        <v>1458</v>
      </c>
      <c r="H52" s="8">
        <v>1469</v>
      </c>
      <c r="I52" s="8">
        <v>1566</v>
      </c>
      <c r="J52" s="8">
        <v>1481</v>
      </c>
      <c r="K52" s="28">
        <v>94.572158365261814</v>
      </c>
      <c r="L52" s="219"/>
    </row>
    <row r="53" spans="1:13" ht="25.5" x14ac:dyDescent="0.25">
      <c r="A53" s="210">
        <f t="shared" ref="A53" si="3">A52+1</f>
        <v>23</v>
      </c>
      <c r="B53" s="5" t="s">
        <v>120</v>
      </c>
      <c r="C53" s="27" t="s">
        <v>117</v>
      </c>
      <c r="D53" s="18">
        <v>21124</v>
      </c>
      <c r="E53" s="18">
        <v>21229</v>
      </c>
      <c r="F53" s="18">
        <v>21353</v>
      </c>
      <c r="G53" s="18">
        <v>21734</v>
      </c>
      <c r="H53" s="18">
        <v>21922</v>
      </c>
      <c r="I53" s="18">
        <v>21503</v>
      </c>
      <c r="J53" s="18">
        <v>22783</v>
      </c>
      <c r="K53" s="28">
        <v>105.95265776868344</v>
      </c>
      <c r="L53" s="70"/>
    </row>
    <row r="54" spans="1:13" x14ac:dyDescent="0.25">
      <c r="A54" s="210">
        <v>24</v>
      </c>
      <c r="B54" s="5" t="s">
        <v>121</v>
      </c>
      <c r="C54" s="27" t="s">
        <v>114</v>
      </c>
      <c r="D54" s="18">
        <v>33112</v>
      </c>
      <c r="E54" s="18">
        <v>32231</v>
      </c>
      <c r="F54" s="18">
        <v>32429</v>
      </c>
      <c r="G54" s="18">
        <v>32426</v>
      </c>
      <c r="H54" s="18">
        <v>17372</v>
      </c>
      <c r="I54" s="18">
        <v>32251</v>
      </c>
      <c r="J54" s="18">
        <v>12793</v>
      </c>
      <c r="K54" s="28">
        <v>39.666987070168368</v>
      </c>
      <c r="L54" s="70"/>
    </row>
    <row r="55" spans="1:13" ht="38.25" x14ac:dyDescent="0.25">
      <c r="A55" s="210">
        <v>25</v>
      </c>
      <c r="B55" s="5" t="s">
        <v>166</v>
      </c>
      <c r="C55" s="27" t="s">
        <v>110</v>
      </c>
      <c r="D55" s="20">
        <v>10</v>
      </c>
      <c r="E55" s="20">
        <v>10</v>
      </c>
      <c r="F55" s="20">
        <v>10</v>
      </c>
      <c r="G55" s="22">
        <v>9.26</v>
      </c>
      <c r="H55" s="22">
        <v>9.58</v>
      </c>
      <c r="I55" s="22">
        <v>13.3</v>
      </c>
      <c r="J55" s="22">
        <v>8.1</v>
      </c>
      <c r="K55" s="28">
        <v>60.902255639097739</v>
      </c>
      <c r="L55" s="71"/>
    </row>
    <row r="56" spans="1:13" s="1" customFormat="1" x14ac:dyDescent="0.25">
      <c r="A56" s="94" t="s">
        <v>146</v>
      </c>
      <c r="B56" s="94"/>
      <c r="C56" s="94"/>
      <c r="D56" s="94"/>
      <c r="E56" s="94"/>
      <c r="F56" s="94"/>
      <c r="G56" s="95"/>
      <c r="H56" s="95"/>
      <c r="I56" s="95"/>
      <c r="J56" s="95"/>
      <c r="K56" s="94"/>
      <c r="L56" s="136"/>
      <c r="M56" s="120"/>
    </row>
    <row r="57" spans="1:13" s="1" customFormat="1" ht="25.5" x14ac:dyDescent="0.25">
      <c r="A57" s="220">
        <v>26</v>
      </c>
      <c r="B57" s="5" t="s">
        <v>122</v>
      </c>
      <c r="C57" s="27" t="s">
        <v>117</v>
      </c>
      <c r="D57" s="18">
        <v>24</v>
      </c>
      <c r="E57" s="18">
        <v>38</v>
      </c>
      <c r="F57" s="18">
        <v>74</v>
      </c>
      <c r="G57" s="18">
        <v>111</v>
      </c>
      <c r="H57" s="18">
        <v>147</v>
      </c>
      <c r="I57" s="18">
        <v>86</v>
      </c>
      <c r="J57" s="18">
        <v>181</v>
      </c>
      <c r="K57" s="20">
        <v>210.46511627906978</v>
      </c>
      <c r="L57" s="66"/>
      <c r="M57" s="120"/>
    </row>
    <row r="58" spans="1:13" x14ac:dyDescent="0.25">
      <c r="A58" s="220">
        <v>27</v>
      </c>
      <c r="B58" s="5" t="s">
        <v>123</v>
      </c>
      <c r="C58" s="27" t="s">
        <v>110</v>
      </c>
      <c r="D58" s="20">
        <v>20</v>
      </c>
      <c r="E58" s="20">
        <v>24</v>
      </c>
      <c r="F58" s="20">
        <v>25</v>
      </c>
      <c r="G58" s="25">
        <v>25</v>
      </c>
      <c r="H58" s="25">
        <v>25</v>
      </c>
      <c r="I58" s="25">
        <v>25</v>
      </c>
      <c r="J58" s="25">
        <v>25</v>
      </c>
      <c r="K58" s="20">
        <v>100</v>
      </c>
      <c r="L58" s="66"/>
    </row>
    <row r="59" spans="1:13" x14ac:dyDescent="0.25">
      <c r="A59" s="220">
        <v>28</v>
      </c>
      <c r="B59" s="5" t="s">
        <v>167</v>
      </c>
      <c r="C59" s="27"/>
      <c r="D59" s="16"/>
      <c r="E59" s="16"/>
      <c r="F59" s="16"/>
      <c r="G59" s="22"/>
      <c r="H59" s="22"/>
      <c r="I59" s="25"/>
      <c r="J59" s="22"/>
      <c r="K59" s="16"/>
      <c r="L59" s="66"/>
    </row>
    <row r="60" spans="1:13" x14ac:dyDescent="0.25">
      <c r="A60" s="221"/>
      <c r="B60" s="29" t="s">
        <v>168</v>
      </c>
      <c r="C60" s="27" t="s">
        <v>110</v>
      </c>
      <c r="D60" s="20">
        <v>100</v>
      </c>
      <c r="E60" s="20">
        <v>100</v>
      </c>
      <c r="F60" s="20">
        <v>100</v>
      </c>
      <c r="G60" s="22">
        <v>100</v>
      </c>
      <c r="H60" s="22">
        <v>100</v>
      </c>
      <c r="I60" s="22">
        <v>100</v>
      </c>
      <c r="J60" s="22">
        <v>100</v>
      </c>
      <c r="K60" s="20">
        <v>100</v>
      </c>
      <c r="L60" s="66"/>
    </row>
    <row r="61" spans="1:13" x14ac:dyDescent="0.25">
      <c r="A61" s="221"/>
      <c r="B61" s="29" t="s">
        <v>169</v>
      </c>
      <c r="C61" s="27" t="s">
        <v>110</v>
      </c>
      <c r="D61" s="20">
        <v>98</v>
      </c>
      <c r="E61" s="20">
        <v>98</v>
      </c>
      <c r="F61" s="20">
        <v>98</v>
      </c>
      <c r="G61" s="22">
        <v>98</v>
      </c>
      <c r="H61" s="22">
        <v>99</v>
      </c>
      <c r="I61" s="22">
        <v>100</v>
      </c>
      <c r="J61" s="22">
        <v>100</v>
      </c>
      <c r="K61" s="20">
        <v>100</v>
      </c>
      <c r="L61" s="66"/>
    </row>
    <row r="62" spans="1:13" x14ac:dyDescent="0.25">
      <c r="A62" s="222"/>
      <c r="B62" s="29" t="s">
        <v>170</v>
      </c>
      <c r="C62" s="27" t="s">
        <v>110</v>
      </c>
      <c r="D62" s="21">
        <v>100</v>
      </c>
      <c r="E62" s="21">
        <v>100</v>
      </c>
      <c r="F62" s="21">
        <v>100</v>
      </c>
      <c r="G62" s="22">
        <v>100</v>
      </c>
      <c r="H62" s="22">
        <v>100</v>
      </c>
      <c r="I62" s="22">
        <v>100</v>
      </c>
      <c r="J62" s="22">
        <v>100</v>
      </c>
      <c r="K62" s="20">
        <v>100</v>
      </c>
      <c r="L62" s="66"/>
    </row>
    <row r="63" spans="1:13" x14ac:dyDescent="0.25">
      <c r="A63" s="222"/>
      <c r="B63" s="29" t="s">
        <v>171</v>
      </c>
      <c r="C63" s="27" t="s">
        <v>110</v>
      </c>
      <c r="D63" s="20">
        <v>75</v>
      </c>
      <c r="E63" s="20">
        <v>75</v>
      </c>
      <c r="F63" s="20">
        <v>75</v>
      </c>
      <c r="G63" s="22">
        <v>100</v>
      </c>
      <c r="H63" s="22">
        <v>100</v>
      </c>
      <c r="I63" s="22">
        <v>100</v>
      </c>
      <c r="J63" s="22">
        <v>100</v>
      </c>
      <c r="K63" s="20">
        <v>100</v>
      </c>
      <c r="L63" s="66"/>
    </row>
    <row r="64" spans="1:13" s="1" customFormat="1" x14ac:dyDescent="0.25">
      <c r="A64" s="94" t="s">
        <v>157</v>
      </c>
      <c r="B64" s="94"/>
      <c r="C64" s="94"/>
      <c r="D64" s="94"/>
      <c r="E64" s="94"/>
      <c r="F64" s="94"/>
      <c r="G64" s="95"/>
      <c r="H64" s="95"/>
      <c r="I64" s="95"/>
      <c r="J64" s="95"/>
      <c r="K64" s="94"/>
      <c r="L64" s="136"/>
      <c r="M64" s="120"/>
    </row>
    <row r="65" spans="1:13" s="1" customFormat="1" x14ac:dyDescent="0.25">
      <c r="A65" s="289" t="s">
        <v>149</v>
      </c>
      <c r="B65" s="290"/>
      <c r="C65" s="290"/>
      <c r="D65" s="290"/>
      <c r="E65" s="290"/>
      <c r="F65" s="290"/>
      <c r="G65" s="290"/>
      <c r="H65" s="290"/>
      <c r="I65" s="290"/>
      <c r="J65" s="290"/>
      <c r="K65" s="290"/>
      <c r="L65" s="291"/>
      <c r="M65" s="120"/>
    </row>
    <row r="66" spans="1:13" s="1" customFormat="1" x14ac:dyDescent="0.25">
      <c r="A66" s="94" t="s">
        <v>158</v>
      </c>
      <c r="B66" s="94"/>
      <c r="C66" s="94"/>
      <c r="D66" s="94"/>
      <c r="E66" s="94"/>
      <c r="F66" s="94"/>
      <c r="G66" s="95"/>
      <c r="H66" s="95"/>
      <c r="I66" s="95"/>
      <c r="J66" s="95"/>
      <c r="K66" s="94"/>
      <c r="L66" s="136"/>
      <c r="M66" s="120"/>
    </row>
    <row r="67" spans="1:13" x14ac:dyDescent="0.25">
      <c r="A67" s="12">
        <f>A59+1</f>
        <v>29</v>
      </c>
      <c r="B67" s="214" t="s">
        <v>163</v>
      </c>
      <c r="C67" s="27" t="s">
        <v>117</v>
      </c>
      <c r="D67" s="18"/>
      <c r="E67" s="18">
        <v>10</v>
      </c>
      <c r="F67" s="18">
        <v>14</v>
      </c>
      <c r="G67" s="18">
        <v>103</v>
      </c>
      <c r="H67" s="18">
        <v>39</v>
      </c>
      <c r="I67" s="18">
        <v>39</v>
      </c>
      <c r="J67" s="18">
        <v>33</v>
      </c>
      <c r="K67" s="20">
        <v>84.615384615384613</v>
      </c>
      <c r="L67" s="64"/>
    </row>
    <row r="68" spans="1:13" x14ac:dyDescent="0.25">
      <c r="A68" s="12">
        <v>30</v>
      </c>
      <c r="B68" s="214" t="s">
        <v>124</v>
      </c>
      <c r="C68" s="223"/>
      <c r="D68" s="16"/>
      <c r="E68" s="16"/>
      <c r="F68" s="16"/>
      <c r="G68" s="22"/>
      <c r="H68" s="22"/>
      <c r="I68" s="22"/>
      <c r="J68" s="22"/>
      <c r="K68" s="20"/>
      <c r="L68" s="66"/>
    </row>
    <row r="69" spans="1:13" x14ac:dyDescent="0.25">
      <c r="A69" s="12"/>
      <c r="B69" s="224" t="s">
        <v>125</v>
      </c>
      <c r="C69" s="27" t="s">
        <v>110</v>
      </c>
      <c r="D69" s="20">
        <v>97.7</v>
      </c>
      <c r="E69" s="20">
        <v>97.6</v>
      </c>
      <c r="F69" s="20">
        <v>97.6</v>
      </c>
      <c r="G69" s="22">
        <v>97.49839640795382</v>
      </c>
      <c r="H69" s="22">
        <v>97.467732022126611</v>
      </c>
      <c r="I69" s="20">
        <v>96.5</v>
      </c>
      <c r="J69" s="22">
        <v>97.5</v>
      </c>
      <c r="K69" s="20">
        <v>101.03626943005182</v>
      </c>
      <c r="L69" s="71"/>
    </row>
    <row r="70" spans="1:13" x14ac:dyDescent="0.25">
      <c r="A70" s="12"/>
      <c r="B70" s="224" t="s">
        <v>126</v>
      </c>
      <c r="C70" s="27" t="s">
        <v>110</v>
      </c>
      <c r="D70" s="20">
        <v>97.5</v>
      </c>
      <c r="E70" s="20">
        <v>97.5</v>
      </c>
      <c r="F70" s="20">
        <v>97.5</v>
      </c>
      <c r="G70" s="22">
        <v>90.519693406159078</v>
      </c>
      <c r="H70" s="22">
        <v>97.489729240125499</v>
      </c>
      <c r="I70" s="20">
        <v>96.4</v>
      </c>
      <c r="J70" s="22">
        <v>97.5</v>
      </c>
      <c r="K70" s="20">
        <v>101.14107883817427</v>
      </c>
      <c r="L70" s="71"/>
    </row>
    <row r="71" spans="1:13" x14ac:dyDescent="0.25">
      <c r="A71" s="12"/>
      <c r="B71" s="224" t="s">
        <v>127</v>
      </c>
      <c r="C71" s="27" t="s">
        <v>110</v>
      </c>
      <c r="D71" s="20">
        <v>91.3</v>
      </c>
      <c r="E71" s="20">
        <v>91.1</v>
      </c>
      <c r="F71" s="20">
        <v>90.9</v>
      </c>
      <c r="G71" s="22">
        <v>90.785338957244022</v>
      </c>
      <c r="H71" s="22">
        <v>90.737230291463135</v>
      </c>
      <c r="I71" s="20">
        <v>91</v>
      </c>
      <c r="J71" s="22">
        <v>90.7</v>
      </c>
      <c r="K71" s="20">
        <v>99.670329670329664</v>
      </c>
      <c r="L71" s="71"/>
    </row>
    <row r="72" spans="1:13" x14ac:dyDescent="0.25">
      <c r="A72" s="12"/>
      <c r="B72" s="224" t="s">
        <v>128</v>
      </c>
      <c r="C72" s="27" t="s">
        <v>110</v>
      </c>
      <c r="D72" s="20">
        <v>97.1</v>
      </c>
      <c r="E72" s="20">
        <v>97.1</v>
      </c>
      <c r="F72" s="20">
        <v>97.1</v>
      </c>
      <c r="G72" s="22">
        <v>90.707589039853303</v>
      </c>
      <c r="H72" s="22">
        <v>97.037492317148107</v>
      </c>
      <c r="I72" s="20">
        <v>95.9</v>
      </c>
      <c r="J72" s="22">
        <v>97</v>
      </c>
      <c r="K72" s="20">
        <v>101.14702815432742</v>
      </c>
      <c r="L72" s="71"/>
    </row>
    <row r="73" spans="1:13" x14ac:dyDescent="0.25">
      <c r="A73" s="12"/>
      <c r="B73" s="224" t="s">
        <v>129</v>
      </c>
      <c r="C73" s="27" t="s">
        <v>110</v>
      </c>
      <c r="D73" s="20">
        <v>21.6</v>
      </c>
      <c r="E73" s="20">
        <v>21.5</v>
      </c>
      <c r="F73" s="20">
        <v>21.5</v>
      </c>
      <c r="G73" s="22">
        <v>21.420102241141372</v>
      </c>
      <c r="H73" s="22">
        <v>21.385177756930741</v>
      </c>
      <c r="I73" s="20">
        <v>21.2</v>
      </c>
      <c r="J73" s="22">
        <v>21.4</v>
      </c>
      <c r="K73" s="20">
        <v>100.94339622641509</v>
      </c>
      <c r="L73" s="71"/>
    </row>
    <row r="74" spans="1:13" x14ac:dyDescent="0.25">
      <c r="A74" s="12">
        <v>31</v>
      </c>
      <c r="B74" s="5" t="s">
        <v>132</v>
      </c>
      <c r="C74" s="27" t="s">
        <v>133</v>
      </c>
      <c r="D74" s="225">
        <v>0.12</v>
      </c>
      <c r="E74" s="225">
        <v>0.09</v>
      </c>
      <c r="F74" s="225">
        <v>0.06</v>
      </c>
      <c r="G74" s="105">
        <v>7.0000000000000007E-2</v>
      </c>
      <c r="H74" s="105">
        <v>0.05</v>
      </c>
      <c r="I74" s="105">
        <v>0.06</v>
      </c>
      <c r="J74" s="105">
        <v>0.10530201997202616</v>
      </c>
      <c r="K74" s="20">
        <v>183.3</v>
      </c>
      <c r="L74" s="226"/>
    </row>
    <row r="75" spans="1:13" s="1" customFormat="1" x14ac:dyDescent="0.25">
      <c r="A75" s="94" t="s">
        <v>159</v>
      </c>
      <c r="B75" s="94"/>
      <c r="C75" s="94"/>
      <c r="D75" s="94"/>
      <c r="E75" s="94"/>
      <c r="F75" s="94"/>
      <c r="G75" s="95"/>
      <c r="H75" s="95"/>
      <c r="I75" s="95"/>
      <c r="J75" s="95"/>
      <c r="K75" s="94"/>
      <c r="L75" s="136"/>
      <c r="M75" s="120"/>
    </row>
    <row r="76" spans="1:13" ht="38.25" x14ac:dyDescent="0.25">
      <c r="A76" s="12">
        <v>32</v>
      </c>
      <c r="B76" s="5" t="s">
        <v>134</v>
      </c>
      <c r="C76" s="27" t="s">
        <v>110</v>
      </c>
      <c r="D76" s="20">
        <v>84.5</v>
      </c>
      <c r="E76" s="20">
        <v>86.4</v>
      </c>
      <c r="F76" s="20">
        <v>87.3</v>
      </c>
      <c r="G76" s="22">
        <v>84.28</v>
      </c>
      <c r="H76" s="22">
        <v>85</v>
      </c>
      <c r="I76" s="22">
        <v>88</v>
      </c>
      <c r="J76" s="22">
        <v>85</v>
      </c>
      <c r="K76" s="20">
        <v>96.590909090909093</v>
      </c>
      <c r="L76" s="69"/>
    </row>
    <row r="77" spans="1:13" s="1" customFormat="1" x14ac:dyDescent="0.25">
      <c r="A77" s="94" t="s">
        <v>160</v>
      </c>
      <c r="B77" s="94"/>
      <c r="C77" s="94"/>
      <c r="D77" s="94"/>
      <c r="E77" s="94"/>
      <c r="F77" s="94"/>
      <c r="G77" s="95"/>
      <c r="H77" s="95"/>
      <c r="I77" s="95"/>
      <c r="J77" s="95"/>
      <c r="K77" s="94"/>
      <c r="L77" s="136"/>
      <c r="M77" s="120"/>
    </row>
    <row r="78" spans="1:13" ht="25.5" x14ac:dyDescent="0.25">
      <c r="A78" s="12">
        <v>33</v>
      </c>
      <c r="B78" s="227" t="s">
        <v>462</v>
      </c>
      <c r="C78" s="27" t="s">
        <v>117</v>
      </c>
      <c r="D78" s="18">
        <v>24</v>
      </c>
      <c r="E78" s="18">
        <v>52</v>
      </c>
      <c r="F78" s="18">
        <v>85</v>
      </c>
      <c r="G78" s="18">
        <v>92</v>
      </c>
      <c r="H78" s="18">
        <v>96</v>
      </c>
      <c r="I78" s="18">
        <v>140</v>
      </c>
      <c r="J78" s="18">
        <v>99</v>
      </c>
      <c r="K78" s="28">
        <v>70.714285714285722</v>
      </c>
      <c r="L78" s="64"/>
    </row>
    <row r="79" spans="1:13" s="1" customFormat="1" x14ac:dyDescent="0.25">
      <c r="A79" s="94" t="s">
        <v>150</v>
      </c>
      <c r="B79" s="94"/>
      <c r="C79" s="94"/>
      <c r="D79" s="94"/>
      <c r="E79" s="94"/>
      <c r="F79" s="94"/>
      <c r="G79" s="95"/>
      <c r="H79" s="95"/>
      <c r="I79" s="95"/>
      <c r="J79" s="95"/>
      <c r="K79" s="94"/>
      <c r="L79" s="136"/>
      <c r="M79" s="120"/>
    </row>
    <row r="80" spans="1:13" x14ac:dyDescent="0.25">
      <c r="A80" s="94" t="s">
        <v>161</v>
      </c>
      <c r="B80" s="94"/>
      <c r="C80" s="94"/>
      <c r="D80" s="94"/>
      <c r="E80" s="94"/>
      <c r="F80" s="94"/>
      <c r="G80" s="95"/>
      <c r="H80" s="95"/>
      <c r="I80" s="95"/>
      <c r="J80" s="95"/>
      <c r="K80" s="94"/>
      <c r="L80" s="136"/>
    </row>
    <row r="81" spans="1:13" ht="25.5" x14ac:dyDescent="0.25">
      <c r="A81" s="12">
        <v>34</v>
      </c>
      <c r="B81" s="228" t="s">
        <v>140</v>
      </c>
      <c r="C81" s="27" t="s">
        <v>110</v>
      </c>
      <c r="D81" s="28">
        <v>0</v>
      </c>
      <c r="E81" s="28">
        <v>0</v>
      </c>
      <c r="F81" s="28">
        <v>25</v>
      </c>
      <c r="G81" s="25">
        <v>75</v>
      </c>
      <c r="H81" s="25">
        <v>100</v>
      </c>
      <c r="I81" s="25">
        <v>100</v>
      </c>
      <c r="J81" s="25">
        <v>100</v>
      </c>
      <c r="K81" s="20">
        <v>100</v>
      </c>
      <c r="L81" s="66"/>
    </row>
    <row r="82" spans="1:13" ht="25.5" x14ac:dyDescent="0.25">
      <c r="A82" s="12">
        <f>A81+1</f>
        <v>35</v>
      </c>
      <c r="B82" s="228" t="s">
        <v>172</v>
      </c>
      <c r="C82" s="27" t="s">
        <v>110</v>
      </c>
      <c r="D82" s="27"/>
      <c r="E82" s="27"/>
      <c r="F82" s="27"/>
      <c r="G82" s="25"/>
      <c r="H82" s="25"/>
      <c r="I82" s="25"/>
      <c r="J82" s="25"/>
      <c r="K82" s="27"/>
      <c r="L82" s="66"/>
    </row>
    <row r="83" spans="1:13" x14ac:dyDescent="0.25">
      <c r="A83" s="222"/>
      <c r="B83" s="29" t="s">
        <v>168</v>
      </c>
      <c r="C83" s="27" t="s">
        <v>110</v>
      </c>
      <c r="D83" s="20">
        <v>100</v>
      </c>
      <c r="E83" s="20">
        <v>100</v>
      </c>
      <c r="F83" s="20">
        <v>100</v>
      </c>
      <c r="G83" s="22">
        <v>100</v>
      </c>
      <c r="H83" s="22">
        <v>100</v>
      </c>
      <c r="I83" s="22">
        <v>100</v>
      </c>
      <c r="J83" s="22">
        <v>100</v>
      </c>
      <c r="K83" s="20">
        <v>100</v>
      </c>
      <c r="L83" s="66"/>
    </row>
    <row r="84" spans="1:13" x14ac:dyDescent="0.25">
      <c r="A84" s="222"/>
      <c r="B84" s="29" t="s">
        <v>500</v>
      </c>
      <c r="C84" s="27" t="s">
        <v>110</v>
      </c>
      <c r="D84" s="28">
        <v>0</v>
      </c>
      <c r="E84" s="28">
        <v>0</v>
      </c>
      <c r="F84" s="28">
        <v>0</v>
      </c>
      <c r="G84" s="22">
        <v>0</v>
      </c>
      <c r="H84" s="22">
        <v>100</v>
      </c>
      <c r="I84" s="22">
        <v>37</v>
      </c>
      <c r="J84" s="22">
        <v>100</v>
      </c>
      <c r="K84" s="20">
        <v>270.27027027027026</v>
      </c>
      <c r="L84" s="66"/>
    </row>
    <row r="85" spans="1:13" x14ac:dyDescent="0.25">
      <c r="A85" s="222"/>
      <c r="B85" s="29" t="s">
        <v>501</v>
      </c>
      <c r="C85" s="27" t="s">
        <v>110</v>
      </c>
      <c r="D85" s="21">
        <v>100</v>
      </c>
      <c r="E85" s="21">
        <v>100</v>
      </c>
      <c r="F85" s="21">
        <v>100</v>
      </c>
      <c r="G85" s="22">
        <v>100</v>
      </c>
      <c r="H85" s="22">
        <v>100</v>
      </c>
      <c r="I85" s="22">
        <v>100</v>
      </c>
      <c r="J85" s="22">
        <v>100</v>
      </c>
      <c r="K85" s="20">
        <v>100</v>
      </c>
      <c r="L85" s="66"/>
    </row>
    <row r="86" spans="1:13" x14ac:dyDescent="0.25">
      <c r="A86" s="222"/>
      <c r="B86" s="29" t="s">
        <v>502</v>
      </c>
      <c r="C86" s="27" t="s">
        <v>110</v>
      </c>
      <c r="D86" s="20">
        <v>75</v>
      </c>
      <c r="E86" s="20">
        <v>75</v>
      </c>
      <c r="F86" s="20">
        <v>87.5</v>
      </c>
      <c r="G86" s="22">
        <v>95</v>
      </c>
      <c r="H86" s="22">
        <v>100</v>
      </c>
      <c r="I86" s="22">
        <v>100</v>
      </c>
      <c r="J86" s="22">
        <v>100</v>
      </c>
      <c r="K86" s="20">
        <v>100</v>
      </c>
      <c r="L86" s="66"/>
    </row>
    <row r="87" spans="1:13" ht="25.5" x14ac:dyDescent="0.25">
      <c r="A87" s="12">
        <v>36</v>
      </c>
      <c r="B87" s="228" t="s">
        <v>139</v>
      </c>
      <c r="C87" s="27" t="s">
        <v>110</v>
      </c>
      <c r="D87" s="28">
        <v>100</v>
      </c>
      <c r="E87" s="28">
        <v>100</v>
      </c>
      <c r="F87" s="28">
        <v>100</v>
      </c>
      <c r="G87" s="22">
        <v>100</v>
      </c>
      <c r="H87" s="22">
        <v>100</v>
      </c>
      <c r="I87" s="22">
        <v>100</v>
      </c>
      <c r="J87" s="22">
        <v>100</v>
      </c>
      <c r="K87" s="20">
        <v>100</v>
      </c>
      <c r="L87" s="66"/>
    </row>
    <row r="88" spans="1:13" x14ac:dyDescent="0.25">
      <c r="A88" s="94" t="s">
        <v>162</v>
      </c>
      <c r="B88" s="94"/>
      <c r="C88" s="94"/>
      <c r="D88" s="94"/>
      <c r="E88" s="94"/>
      <c r="F88" s="94"/>
      <c r="G88" s="95"/>
      <c r="H88" s="95"/>
      <c r="I88" s="95"/>
      <c r="J88" s="95"/>
      <c r="K88" s="94"/>
      <c r="L88" s="136"/>
    </row>
    <row r="89" spans="1:13" ht="25.5" x14ac:dyDescent="0.25">
      <c r="A89" s="12">
        <v>37</v>
      </c>
      <c r="B89" s="5" t="s">
        <v>59</v>
      </c>
      <c r="C89" s="27" t="s">
        <v>110</v>
      </c>
      <c r="D89" s="16">
        <v>82.1</v>
      </c>
      <c r="E89" s="16">
        <v>82.3</v>
      </c>
      <c r="F89" s="16">
        <v>80.7</v>
      </c>
      <c r="G89" s="25">
        <v>79.2</v>
      </c>
      <c r="H89" s="25">
        <v>79.900000000000006</v>
      </c>
      <c r="I89" s="25">
        <v>82.3</v>
      </c>
      <c r="J89" s="25">
        <v>78.5</v>
      </c>
      <c r="K89" s="20">
        <v>95.382746051032811</v>
      </c>
      <c r="L89" s="64"/>
    </row>
    <row r="90" spans="1:13" ht="25.5" x14ac:dyDescent="0.25">
      <c r="A90" s="12">
        <v>38</v>
      </c>
      <c r="B90" s="5" t="s">
        <v>60</v>
      </c>
      <c r="C90" s="27" t="s">
        <v>110</v>
      </c>
      <c r="D90" s="27">
        <v>1.1000000000000001</v>
      </c>
      <c r="E90" s="27">
        <v>1.8</v>
      </c>
      <c r="F90" s="27">
        <v>3.9</v>
      </c>
      <c r="G90" s="25">
        <v>14.5</v>
      </c>
      <c r="H90" s="25">
        <v>20.9</v>
      </c>
      <c r="I90" s="25">
        <v>15</v>
      </c>
      <c r="J90" s="25">
        <v>23.4</v>
      </c>
      <c r="K90" s="20">
        <v>155.99999999999997</v>
      </c>
      <c r="L90" s="92"/>
    </row>
    <row r="91" spans="1:13" s="1" customFormat="1" x14ac:dyDescent="0.25">
      <c r="A91" s="112" t="s">
        <v>454</v>
      </c>
      <c r="B91" s="112"/>
      <c r="C91" s="112"/>
      <c r="D91" s="112"/>
      <c r="E91" s="112"/>
      <c r="F91" s="112"/>
      <c r="G91" s="45"/>
      <c r="H91" s="45"/>
      <c r="I91" s="138"/>
      <c r="J91" s="45"/>
      <c r="K91" s="112"/>
      <c r="L91" s="134"/>
      <c r="M91" s="120"/>
    </row>
    <row r="92" spans="1:13" s="1" customFormat="1" x14ac:dyDescent="0.25">
      <c r="A92" s="112" t="s">
        <v>455</v>
      </c>
      <c r="B92" s="112"/>
      <c r="C92" s="112"/>
      <c r="D92" s="112"/>
      <c r="E92" s="112"/>
      <c r="F92" s="112"/>
      <c r="G92" s="45"/>
      <c r="H92" s="45"/>
      <c r="I92" s="138"/>
      <c r="J92" s="45"/>
      <c r="K92" s="112"/>
      <c r="L92" s="134"/>
      <c r="M92" s="120"/>
    </row>
    <row r="93" spans="1:13" s="1" customFormat="1" ht="25.5" x14ac:dyDescent="0.25">
      <c r="A93" s="192">
        <v>39</v>
      </c>
      <c r="B93" s="5" t="s">
        <v>135</v>
      </c>
      <c r="C93" s="194" t="s">
        <v>110</v>
      </c>
      <c r="D93" s="194">
        <v>6.8</v>
      </c>
      <c r="E93" s="194">
        <v>6.8</v>
      </c>
      <c r="F93" s="194">
        <v>5.6</v>
      </c>
      <c r="G93" s="9">
        <v>5.5</v>
      </c>
      <c r="H93" s="9">
        <v>6.3328491011439985</v>
      </c>
      <c r="I93" s="25">
        <v>6.8</v>
      </c>
      <c r="J93" s="25">
        <v>6.3</v>
      </c>
      <c r="K93" s="20">
        <v>92.64705882352942</v>
      </c>
      <c r="L93" s="193"/>
      <c r="M93" s="120"/>
    </row>
    <row r="94" spans="1:13" s="1" customFormat="1" ht="25.5" x14ac:dyDescent="0.25">
      <c r="A94" s="192">
        <v>40</v>
      </c>
      <c r="B94" s="5" t="s">
        <v>137</v>
      </c>
      <c r="C94" s="194" t="s">
        <v>110</v>
      </c>
      <c r="D94" s="14">
        <v>100</v>
      </c>
      <c r="E94" s="14">
        <v>100</v>
      </c>
      <c r="F94" s="14">
        <v>100</v>
      </c>
      <c r="G94" s="9">
        <v>100</v>
      </c>
      <c r="H94" s="9">
        <v>100</v>
      </c>
      <c r="I94" s="25">
        <v>100</v>
      </c>
      <c r="J94" s="25">
        <v>100</v>
      </c>
      <c r="K94" s="20">
        <v>100</v>
      </c>
      <c r="L94" s="65"/>
      <c r="M94" s="120"/>
    </row>
    <row r="95" spans="1:13" ht="38.25" x14ac:dyDescent="0.25">
      <c r="A95" s="192">
        <v>41</v>
      </c>
      <c r="B95" s="5" t="s">
        <v>138</v>
      </c>
      <c r="C95" s="194" t="s">
        <v>110</v>
      </c>
      <c r="D95" s="11">
        <v>90</v>
      </c>
      <c r="E95" s="11">
        <v>90</v>
      </c>
      <c r="F95" s="11">
        <v>100</v>
      </c>
      <c r="G95" s="9">
        <v>100</v>
      </c>
      <c r="H95" s="9">
        <v>100</v>
      </c>
      <c r="I95" s="25">
        <v>100</v>
      </c>
      <c r="J95" s="25">
        <v>100</v>
      </c>
      <c r="K95" s="20">
        <v>100</v>
      </c>
      <c r="L95" s="135"/>
    </row>
    <row r="96" spans="1:13" x14ac:dyDescent="0.25">
      <c r="A96" s="112" t="s">
        <v>151</v>
      </c>
      <c r="B96" s="112"/>
      <c r="C96" s="112"/>
      <c r="D96" s="112"/>
      <c r="E96" s="112"/>
      <c r="F96" s="112"/>
      <c r="G96" s="45"/>
      <c r="H96" s="45"/>
      <c r="I96" s="95"/>
      <c r="J96" s="95"/>
      <c r="K96" s="94"/>
      <c r="L96" s="134"/>
    </row>
    <row r="97" spans="1:18" ht="25.5" x14ac:dyDescent="0.25">
      <c r="A97" s="192">
        <f>A95+1</f>
        <v>42</v>
      </c>
      <c r="B97" s="4" t="s">
        <v>173</v>
      </c>
      <c r="C97" s="194" t="s">
        <v>110</v>
      </c>
      <c r="D97" s="28">
        <v>0</v>
      </c>
      <c r="E97" s="28">
        <v>0</v>
      </c>
      <c r="F97" s="28">
        <v>15.6</v>
      </c>
      <c r="G97" s="25">
        <v>30.7</v>
      </c>
      <c r="H97" s="25">
        <v>55.1</v>
      </c>
      <c r="I97" s="25">
        <v>40</v>
      </c>
      <c r="J97" s="25">
        <v>67</v>
      </c>
      <c r="K97" s="20">
        <v>167.5</v>
      </c>
      <c r="L97" s="69"/>
    </row>
    <row r="98" spans="1:18" x14ac:dyDescent="0.25">
      <c r="A98" s="192">
        <f>A97+1</f>
        <v>43</v>
      </c>
      <c r="B98" s="4" t="s">
        <v>164</v>
      </c>
      <c r="C98" s="194" t="s">
        <v>110</v>
      </c>
      <c r="D98" s="14">
        <v>0</v>
      </c>
      <c r="E98" s="14">
        <v>23</v>
      </c>
      <c r="F98" s="14">
        <v>28.6</v>
      </c>
      <c r="G98" s="9">
        <v>38.9</v>
      </c>
      <c r="H98" s="9">
        <v>51.6</v>
      </c>
      <c r="I98" s="25">
        <v>63</v>
      </c>
      <c r="J98" s="25">
        <v>75</v>
      </c>
      <c r="K98" s="20">
        <v>119.04761904761905</v>
      </c>
      <c r="L98" s="65"/>
    </row>
    <row r="99" spans="1:18" x14ac:dyDescent="0.25">
      <c r="A99" s="192">
        <f>A98+1</f>
        <v>44</v>
      </c>
      <c r="B99" s="4" t="s">
        <v>165</v>
      </c>
      <c r="C99" s="194" t="s">
        <v>110</v>
      </c>
      <c r="D99" s="14">
        <v>0.1</v>
      </c>
      <c r="E99" s="14">
        <v>1.7</v>
      </c>
      <c r="F99" s="14">
        <v>2.2999999999999998</v>
      </c>
      <c r="G99" s="9">
        <v>4.5999999999999996</v>
      </c>
      <c r="H99" s="9">
        <v>10.7</v>
      </c>
      <c r="I99" s="25">
        <v>33</v>
      </c>
      <c r="J99" s="25">
        <v>16.899999999999999</v>
      </c>
      <c r="K99" s="20">
        <v>51.212121212121211</v>
      </c>
      <c r="L99" s="65"/>
    </row>
    <row r="100" spans="1:18" x14ac:dyDescent="0.25">
      <c r="I100"/>
    </row>
    <row r="101" spans="1:18" x14ac:dyDescent="0.25">
      <c r="B101" s="91"/>
      <c r="I101"/>
    </row>
    <row r="102" spans="1:18" ht="15.75" x14ac:dyDescent="0.25">
      <c r="A102" s="54" t="s">
        <v>619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</row>
    <row r="103" spans="1:18" ht="15.75" x14ac:dyDescent="0.25">
      <c r="A103" s="54" t="s">
        <v>620</v>
      </c>
      <c r="B103" s="54"/>
      <c r="C103" s="54"/>
      <c r="D103" s="54"/>
      <c r="E103" s="54"/>
      <c r="F103" s="54"/>
      <c r="G103" s="54"/>
      <c r="H103" s="54"/>
      <c r="I103" s="54" t="s">
        <v>618</v>
      </c>
      <c r="J103" s="54"/>
      <c r="K103" s="54"/>
      <c r="L103" s="54"/>
      <c r="M103" s="54"/>
      <c r="N103" s="54"/>
      <c r="O103" s="54"/>
      <c r="P103" s="54"/>
      <c r="Q103" s="54"/>
      <c r="R103" s="54"/>
    </row>
    <row r="104" spans="1:18" ht="15.75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</row>
    <row r="105" spans="1:18" ht="15.75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</row>
    <row r="106" spans="1:18" ht="15.75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</row>
    <row r="107" spans="1:18" ht="15.75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</row>
    <row r="108" spans="1:18" ht="15.75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</row>
    <row r="109" spans="1:18" ht="15.75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</row>
    <row r="110" spans="1:18" ht="15.75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</row>
    <row r="111" spans="1:18" ht="15.75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</row>
    <row r="112" spans="1:18" ht="15.75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</row>
    <row r="113" spans="1:18" ht="15.75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</row>
    <row r="114" spans="1:18" ht="15.75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</row>
    <row r="115" spans="1:18" ht="15.75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</row>
    <row r="116" spans="1:18" ht="15.75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</row>
    <row r="117" spans="1:18" ht="15.75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</row>
    <row r="118" spans="1:18" ht="15.75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</row>
    <row r="119" spans="1:18" ht="15.75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</row>
    <row r="120" spans="1:18" ht="15.75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</row>
    <row r="121" spans="1:18" ht="15.75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1:18" ht="15.75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</row>
    <row r="123" spans="1:18" ht="15.75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</row>
    <row r="124" spans="1:18" ht="15.75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</row>
    <row r="125" spans="1:18" ht="15.75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</row>
    <row r="126" spans="1:18" ht="15.75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1:18" ht="15.75" x14ac:dyDescent="0.2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</row>
    <row r="128" spans="1:18" ht="15.75" x14ac:dyDescent="0.25">
      <c r="A128" s="255"/>
      <c r="B128" s="255"/>
      <c r="C128" s="255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</row>
    <row r="129" spans="1:18" ht="15.75" x14ac:dyDescent="0.25">
      <c r="A129" s="53" t="s">
        <v>592</v>
      </c>
      <c r="B129" s="254"/>
      <c r="C129" s="254"/>
      <c r="D129" s="254"/>
      <c r="E129" s="254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</row>
    <row r="130" spans="1:18" x14ac:dyDescent="0.25">
      <c r="A130" s="53" t="s">
        <v>621</v>
      </c>
      <c r="B130" s="40"/>
      <c r="C130" s="40"/>
      <c r="D130" s="41"/>
      <c r="E130" s="41"/>
      <c r="F130" s="41"/>
      <c r="G130" s="41"/>
      <c r="H130" s="41"/>
      <c r="I130" s="41"/>
      <c r="J130" s="41"/>
      <c r="K130" s="41"/>
      <c r="L130" s="40"/>
      <c r="M130" s="40"/>
      <c r="N130" s="230"/>
      <c r="O130" s="40"/>
      <c r="P130" s="40"/>
      <c r="Q130" s="40"/>
      <c r="R130" s="40"/>
    </row>
    <row r="131" spans="1:18" x14ac:dyDescent="0.25">
      <c r="B131" s="229"/>
      <c r="C131" s="55"/>
      <c r="D131" s="55"/>
      <c r="I131"/>
    </row>
    <row r="132" spans="1:18" x14ac:dyDescent="0.25">
      <c r="B132" s="55"/>
      <c r="C132" s="55"/>
      <c r="D132" s="55"/>
    </row>
  </sheetData>
  <autoFilter ref="A6:L99"/>
  <mergeCells count="16">
    <mergeCell ref="A2:L2"/>
    <mergeCell ref="A4:A6"/>
    <mergeCell ref="B4:B6"/>
    <mergeCell ref="C4:C6"/>
    <mergeCell ref="D4:D6"/>
    <mergeCell ref="E4:E6"/>
    <mergeCell ref="F4:F6"/>
    <mergeCell ref="G4:G6"/>
    <mergeCell ref="I4:K5"/>
    <mergeCell ref="L4:L6"/>
    <mergeCell ref="A128:R128"/>
    <mergeCell ref="A7:L7"/>
    <mergeCell ref="A18:L18"/>
    <mergeCell ref="A65:L65"/>
    <mergeCell ref="H4:H6"/>
    <mergeCell ref="A20:L20"/>
  </mergeCells>
  <pageMargins left="0.23622047244094491" right="0.23622047244094491" top="0.74803149606299213" bottom="0.74803149606299213" header="0.31496062992125984" footer="0.31496062992125984"/>
  <pageSetup paperSize="9" scale="58" firstPageNumber="107" fitToHeight="0" orientation="landscape" useFirstPageNumber="1" horizontalDpi="1200" verticalDpi="1200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Финансирование</vt:lpstr>
      <vt:lpstr>ЦО_Стратегия</vt:lpstr>
      <vt:lpstr>Динамика пок. Стратегии и Плана</vt:lpstr>
      <vt:lpstr>'Динамика пок. Стратегии и Плана'!Заголовки_для_печати</vt:lpstr>
      <vt:lpstr>Финансирование!Заголовки_для_печати</vt:lpstr>
      <vt:lpstr>ЦО_Стратегия!Заголовки_для_печати</vt:lpstr>
      <vt:lpstr>'Динамика пок. Стратегии и Плана'!Область_печати</vt:lpstr>
      <vt:lpstr>Финансирование!Область_печати</vt:lpstr>
      <vt:lpstr>ЦО_Стратегия!Область_печати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Пирогова Ирина Александровна</dc:creator>
  <cp:lastModifiedBy>Крышталь Дарья Борисовна</cp:lastModifiedBy>
  <cp:lastPrinted>2022-06-02T08:30:45Z</cp:lastPrinted>
  <dcterms:created xsi:type="dcterms:W3CDTF">2018-03-29T09:00:05Z</dcterms:created>
  <dcterms:modified xsi:type="dcterms:W3CDTF">2022-07-15T10:11:46Z</dcterms:modified>
</cp:coreProperties>
</file>