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  <sheet name="Лист2" sheetId="2" r:id="rId2"/>
  </sheet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<sst xmlns="http://schemas.openxmlformats.org/spreadsheetml/2006/main" count="122" uniqueCount="80">
  <si>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</si>
  <si>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</si>
  <si>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</si>
  <si>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</si>
  <si>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</si>
  <si>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</si>
  <si>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II. Направление расходования средств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</si>
  <si>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</si>
  <si>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</si>
  <si>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</si>
  <si>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Код раздела, подраздела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</si>
  <si>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</si>
  <si>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</si>
  <si>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</si>
  <si>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</si>
  <si>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</si>
  <si>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Раздел, подраз-дел</t>
  </si>
  <si>
    <t>2011 год</t>
  </si>
  <si>
    <t>2012 год</t>
  </si>
  <si>
    <r>
      <t xml:space="preserve">Объем инвестиций на </t>
    </r>
    <r>
      <rPr>
        <b/>
        <sz val="16"/>
        <rFont val="Times New Roman"/>
        <family val="1"/>
      </rPr>
      <t>2011 год</t>
    </r>
  </si>
  <si>
    <r>
      <t xml:space="preserve">Объем инвестиций на </t>
    </r>
    <r>
      <rPr>
        <b/>
        <sz val="16"/>
        <rFont val="Times New Roman"/>
        <family val="1"/>
      </rPr>
      <t>2012 год</t>
    </r>
  </si>
  <si>
    <t>500</t>
  </si>
  <si>
    <t>Наименование объектов согласно титульному списку капитального ремонта</t>
  </si>
  <si>
    <t>7952001</t>
  </si>
  <si>
    <t>Капитальный ремонт объектов образования</t>
  </si>
  <si>
    <t>0700</t>
  </si>
  <si>
    <t>Образование</t>
  </si>
  <si>
    <t xml:space="preserve">ФИНАНСИРОВАНИЕ КАПИТАЛЬНОГО РЕМОНТА НА 2011 ГОД И НА ПЛАНОВЫЙ ПЕРИОД 2012 и 2013 ГОДОВ </t>
  </si>
  <si>
    <r>
      <t xml:space="preserve">Объем инвестиций на </t>
    </r>
    <r>
      <rPr>
        <b/>
        <sz val="16"/>
        <rFont val="Times New Roman"/>
        <family val="1"/>
      </rPr>
      <t>2013 год</t>
    </r>
  </si>
  <si>
    <t>Капитальный ремонт помещений МОУ ДОД ЦДОД ЦЭКиТ</t>
  </si>
  <si>
    <t>0702</t>
  </si>
  <si>
    <t>Общее образование</t>
  </si>
  <si>
    <t>Приложение № 9</t>
  </si>
  <si>
    <t>1.</t>
  </si>
  <si>
    <t>от 17.12.2010г. № 10-69р</t>
  </si>
  <si>
    <t>к решению Совета депутатов ЗАТО</t>
  </si>
  <si>
    <t>2.</t>
  </si>
  <si>
    <t>Капитальный ремонт стенки здания МБОУ ДОД ЦДОД "Витязь"</t>
  </si>
  <si>
    <t>7952016</t>
  </si>
  <si>
    <t>Капитальный ремонт объектов коммунального хозяйства</t>
  </si>
  <si>
    <t>Капитальный ремонт напорного коллектора от станции перекачки № 4 до канализационных очистных сооружений</t>
  </si>
  <si>
    <t>0502</t>
  </si>
  <si>
    <t>6510104</t>
  </si>
  <si>
    <t>006</t>
  </si>
  <si>
    <t>Жилищно-коммунальное хозяйство</t>
  </si>
  <si>
    <t>0500</t>
  </si>
  <si>
    <t>Коммунальное хозяйство</t>
  </si>
  <si>
    <t>0505</t>
  </si>
  <si>
    <t>5226001</t>
  </si>
  <si>
    <t>2013 год</t>
  </si>
  <si>
    <t>Другие вопросы в области жилищно-коммунального хозяйства</t>
  </si>
  <si>
    <t>Капитальный ремонт объектов жилищного хозяйства</t>
  </si>
  <si>
    <t>Капитальный ремонт муниципальных общежитий (противопожарные мероприятия)</t>
  </si>
  <si>
    <t>0501</t>
  </si>
  <si>
    <t>Жилищное хозяйство</t>
  </si>
  <si>
    <t>Капитальный ремонт кровли здания МДОУ д/с № 14</t>
  </si>
  <si>
    <t>0701</t>
  </si>
  <si>
    <t xml:space="preserve">Капитальный ремонт кровли здания МОУ ДОД "Детская художественная школа" </t>
  </si>
  <si>
    <t>3.</t>
  </si>
  <si>
    <t xml:space="preserve">Капитальный ремонт кровли здания МОУ  "Гимназия № 164" </t>
  </si>
  <si>
    <t>Капитальный ремонт квартиры № 111 по ул.Мира, 60</t>
  </si>
  <si>
    <t>7951912</t>
  </si>
  <si>
    <t>Капитальный ремонт квартиры № 52 по ул.Набережная, 12</t>
  </si>
  <si>
    <t>4.</t>
  </si>
  <si>
    <t>Капитальный ремонт квартиры № 2 по ул.Гоголя, 2</t>
  </si>
  <si>
    <t>7951913</t>
  </si>
  <si>
    <t>7951914</t>
  </si>
  <si>
    <t>Капитальный ремонт объектов культуры</t>
  </si>
  <si>
    <t>Капитальный ремонт теплосети на объекте МУК "Библиотека им.Маяковского"</t>
  </si>
  <si>
    <t>0801</t>
  </si>
  <si>
    <t>0800</t>
  </si>
  <si>
    <t>Культура, кинематография, средства массовой информации</t>
  </si>
  <si>
    <t>Культура</t>
  </si>
  <si>
    <t>Дошкольное образование</t>
  </si>
  <si>
    <t>Капитальный ремонт кровли МДОУ д/сад № 31</t>
  </si>
  <si>
    <t>5.</t>
  </si>
  <si>
    <t>Капитальный ремонт комнаты № 320 в муниципальном общежитии по ул.Мира № 21</t>
  </si>
  <si>
    <t>7951915</t>
  </si>
  <si>
    <t>Приложение № 4</t>
  </si>
  <si>
    <t>от 15.12.2011г. № 20-137р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</si>
</sst>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  <numFmt numFmtId="181" formatCode="0.0000"/>
    <numFmt numFmtId="182" formatCode="0.000000"/>
  </numFmts>
  <fonts count="1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175" fontId="0" fillId="0" borderId="0" xfId="0" applyNumberForma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178" fontId="6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8" fontId="5" fillId="0" borderId="1" xfId="0" applyNumberFormat="1" applyFont="1" applyBorder="1" applyAlignment="1">
      <alignment horizontal="center"/>
    </xf>
    <xf numFmtId="178" fontId="7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178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18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75" fontId="6" fillId="0" borderId="1" xfId="0" applyNumberFormat="1" applyFont="1" applyFill="1" applyBorder="1" applyAlignment="1">
      <alignment horizontal="center" vertical="center"/>
    </xf>
    <xf numFmtId="175" fontId="7" fillId="0" borderId="1" xfId="0" applyNumberFormat="1" applyFont="1" applyBorder="1" applyAlignment="1">
      <alignment horizontal="center" vertical="center"/>
    </xf>
    <xf numFmtId="175" fontId="6" fillId="0" borderId="1" xfId="0" applyNumberFormat="1" applyFont="1" applyBorder="1" applyAlignment="1">
      <alignment horizontal="center" vertical="center"/>
    </xf>
    <xf numFmtId="175" fontId="7" fillId="0" borderId="1" xfId="0" applyNumberFormat="1" applyFont="1" applyFill="1" applyBorder="1" applyAlignment="1">
      <alignment horizontal="center" vertical="center"/>
    </xf>
    <xf numFmtId="175" fontId="1" fillId="0" borderId="1" xfId="0" applyNumberFormat="1" applyFont="1" applyBorder="1" applyAlignment="1">
      <alignment horizontal="center" vertical="center"/>
    </xf>
    <xf numFmtId="175" fontId="2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/>
    </xf>
    <xf numFmtId="174" fontId="6" fillId="0" borderId="1" xfId="0" applyNumberFormat="1" applyFont="1" applyFill="1" applyBorder="1" applyAlignment="1">
      <alignment horizontal="center" vertical="center"/>
    </xf>
    <xf numFmtId="174" fontId="6" fillId="0" borderId="1" xfId="0" applyNumberFormat="1" applyFont="1" applyBorder="1" applyAlignment="1">
      <alignment horizontal="center" vertical="center" textRotation="90" wrapText="1"/>
    </xf>
    <xf numFmtId="4" fontId="6" fillId="0" borderId="1" xfId="0" applyNumberFormat="1" applyFont="1" applyBorder="1" applyAlignment="1">
      <alignment horizontal="center" vertical="center" wrapText="1"/>
    </xf>
    <xf numFmtId="173" fontId="6" fillId="0" borderId="1" xfId="0" applyNumberFormat="1" applyFont="1" applyBorder="1" applyAlignment="1">
      <alignment horizontal="center" vertical="center" wrapText="1"/>
    </xf>
    <xf numFmtId="175" fontId="6" fillId="0" borderId="1" xfId="0" applyNumberFormat="1" applyFont="1" applyBorder="1" applyAlignment="1">
      <alignment horizontal="center" vertical="center" textRotation="90" wrapText="1"/>
    </xf>
    <xf numFmtId="175" fontId="6" fillId="0" borderId="1" xfId="0" applyNumberFormat="1" applyFont="1" applyBorder="1" applyAlignment="1">
      <alignment horizontal="center" vertical="center" wrapText="1"/>
    </xf>
    <xf numFmtId="173" fontId="7" fillId="0" borderId="1" xfId="0" applyNumberFormat="1" applyFont="1" applyBorder="1" applyAlignment="1">
      <alignment horizontal="center" vertical="center"/>
    </xf>
    <xf numFmtId="173" fontId="6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173" fontId="6" fillId="0" borderId="1" xfId="0" applyNumberFormat="1" applyFont="1" applyBorder="1" applyAlignment="1">
      <alignment horizontal="center" vertical="center" textRotation="90" wrapText="1"/>
    </xf>
    <xf numFmtId="174" fontId="6" fillId="0" borderId="1" xfId="0" applyNumberFormat="1" applyFont="1" applyBorder="1" applyAlignment="1">
      <alignment horizontal="center" vertical="center" wrapText="1"/>
    </xf>
    <xf numFmtId="175" fontId="1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8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75" zoomScaleNormal="75" zoomScaleSheetLayoutView="75" workbookViewId="0" topLeftCell="G1">
      <selection activeCell="N4" sqref="N4:Q4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3.140625" style="0" customWidth="1"/>
    <col min="4" max="4" width="13.57421875" style="0" customWidth="1"/>
    <col min="5" max="5" width="12.28125" style="0" customWidth="1"/>
    <col min="6" max="6" width="19.7109375" style="0" customWidth="1"/>
    <col min="7" max="7" width="19.28125" style="0" customWidth="1"/>
    <col min="8" max="8" width="18.7109375" style="0" customWidth="1"/>
    <col min="9" max="9" width="16.7109375" style="0" customWidth="1"/>
    <col min="10" max="10" width="16.421875" style="0" customWidth="1"/>
    <col min="11" max="11" width="14.28125" style="0" customWidth="1"/>
    <col min="12" max="12" width="12.00390625" style="0" customWidth="1"/>
    <col min="13" max="13" width="13.28125" style="0" customWidth="1"/>
    <col min="14" max="14" width="16.28125" style="0" customWidth="1"/>
    <col min="15" max="15" width="13.421875" style="0" customWidth="1"/>
    <col min="16" max="16" width="10.7109375" style="0" customWidth="1"/>
    <col min="17" max="17" width="12.00390625" style="0" customWidth="1"/>
  </cols>
  <sheetData>
    <row r="1" spans="14:17" ht="22.5">
      <c r="N1" s="87" t="s">
        <v>78</v>
      </c>
      <c r="O1" s="87"/>
      <c r="P1" s="87"/>
      <c r="Q1" s="87"/>
    </row>
    <row r="2" spans="14:17" ht="20.25">
      <c r="N2" s="88" t="s">
        <v>35</v>
      </c>
      <c r="O2" s="88"/>
      <c r="P2" s="88"/>
      <c r="Q2" s="88"/>
    </row>
    <row r="3" spans="14:17" ht="20.25">
      <c r="N3" s="88" t="s">
        <v>15</v>
      </c>
      <c r="O3" s="88"/>
      <c r="P3" s="88"/>
      <c r="Q3" s="88"/>
    </row>
    <row r="4" spans="14:17" ht="20.25">
      <c r="N4" s="88" t="s">
        <v>79</v>
      </c>
      <c r="O4" s="88"/>
      <c r="P4" s="88"/>
      <c r="Q4" s="88"/>
    </row>
    <row r="5" spans="14:17" ht="20.25">
      <c r="N5" s="32"/>
      <c r="O5" s="32"/>
      <c r="P5" s="32"/>
      <c r="Q5" s="32"/>
    </row>
    <row r="6" spans="14:17" ht="22.5">
      <c r="N6" s="87" t="s">
        <v>32</v>
      </c>
      <c r="O6" s="87"/>
      <c r="P6" s="87"/>
      <c r="Q6" s="87"/>
    </row>
    <row r="7" spans="14:17" ht="20.25">
      <c r="N7" s="88" t="s">
        <v>35</v>
      </c>
      <c r="O7" s="88"/>
      <c r="P7" s="88"/>
      <c r="Q7" s="88"/>
    </row>
    <row r="8" spans="2:17" ht="20.25">
      <c r="B8" s="37"/>
      <c r="N8" s="88" t="s">
        <v>15</v>
      </c>
      <c r="O8" s="88"/>
      <c r="P8" s="88"/>
      <c r="Q8" s="88"/>
    </row>
    <row r="9" spans="14:17" ht="20.25">
      <c r="N9" s="88" t="s">
        <v>34</v>
      </c>
      <c r="O9" s="88"/>
      <c r="P9" s="88"/>
      <c r="Q9" s="88"/>
    </row>
    <row r="10" spans="1:9" ht="22.5">
      <c r="A10" s="93" t="s">
        <v>27</v>
      </c>
      <c r="B10" s="93"/>
      <c r="C10" s="93"/>
      <c r="D10" s="93"/>
      <c r="E10" s="93"/>
      <c r="F10" s="93"/>
      <c r="G10" s="93"/>
      <c r="H10" s="93"/>
      <c r="I10" s="93"/>
    </row>
    <row r="11" spans="1:9" ht="22.5">
      <c r="A11" s="92"/>
      <c r="B11" s="92"/>
      <c r="C11" s="92"/>
      <c r="D11" s="92"/>
      <c r="E11" s="92"/>
      <c r="F11" s="92"/>
      <c r="G11" s="92"/>
      <c r="H11" s="92"/>
      <c r="I11" s="92"/>
    </row>
    <row r="12" spans="1:9" ht="20.25">
      <c r="A12" s="26"/>
      <c r="B12" s="15" t="s">
        <v>5</v>
      </c>
      <c r="C12" s="26"/>
      <c r="D12" s="26"/>
      <c r="E12" s="26"/>
      <c r="F12" s="26"/>
      <c r="G12" s="26"/>
      <c r="H12" s="26"/>
      <c r="I12" s="26"/>
    </row>
    <row r="13" spans="1:17" ht="20.25">
      <c r="A13" s="26"/>
      <c r="B13" s="26"/>
      <c r="C13" s="26"/>
      <c r="D13" s="26"/>
      <c r="E13" s="26"/>
      <c r="F13" s="26"/>
      <c r="G13" s="26"/>
      <c r="H13" s="27"/>
      <c r="I13" s="27"/>
      <c r="P13" s="89" t="s">
        <v>11</v>
      </c>
      <c r="Q13" s="89"/>
    </row>
    <row r="14" spans="1:17" ht="20.25">
      <c r="A14" s="94" t="s">
        <v>0</v>
      </c>
      <c r="B14" s="94" t="s">
        <v>22</v>
      </c>
      <c r="C14" s="84" t="s">
        <v>1</v>
      </c>
      <c r="D14" s="85"/>
      <c r="E14" s="86"/>
      <c r="F14" s="90" t="s">
        <v>19</v>
      </c>
      <c r="G14" s="84" t="s">
        <v>4</v>
      </c>
      <c r="H14" s="85"/>
      <c r="I14" s="86"/>
      <c r="J14" s="90" t="s">
        <v>20</v>
      </c>
      <c r="K14" s="84" t="s">
        <v>4</v>
      </c>
      <c r="L14" s="85"/>
      <c r="M14" s="86"/>
      <c r="N14" s="90" t="s">
        <v>28</v>
      </c>
      <c r="O14" s="84" t="s">
        <v>4</v>
      </c>
      <c r="P14" s="85"/>
      <c r="Q14" s="86"/>
    </row>
    <row r="15" spans="1:17" ht="133.5">
      <c r="A15" s="95"/>
      <c r="B15" s="95"/>
      <c r="C15" s="10" t="s">
        <v>16</v>
      </c>
      <c r="D15" s="10" t="s">
        <v>2</v>
      </c>
      <c r="E15" s="10" t="s">
        <v>3</v>
      </c>
      <c r="F15" s="91"/>
      <c r="G15" s="17" t="s">
        <v>12</v>
      </c>
      <c r="H15" s="17" t="s">
        <v>13</v>
      </c>
      <c r="I15" s="17" t="s">
        <v>14</v>
      </c>
      <c r="J15" s="91"/>
      <c r="K15" s="17" t="s">
        <v>12</v>
      </c>
      <c r="L15" s="17" t="s">
        <v>13</v>
      </c>
      <c r="M15" s="17" t="s">
        <v>14</v>
      </c>
      <c r="N15" s="91"/>
      <c r="O15" s="17" t="s">
        <v>12</v>
      </c>
      <c r="P15" s="17" t="s">
        <v>13</v>
      </c>
      <c r="Q15" s="17" t="s">
        <v>14</v>
      </c>
    </row>
    <row r="16" spans="1:17" ht="40.5">
      <c r="A16" s="44"/>
      <c r="B16" s="34" t="s">
        <v>51</v>
      </c>
      <c r="C16" s="55"/>
      <c r="D16" s="10"/>
      <c r="E16" s="10"/>
      <c r="F16" s="41">
        <f>G16+H16+I16</f>
        <v>4469.09434</v>
      </c>
      <c r="G16" s="33"/>
      <c r="H16" s="48">
        <f>H17</f>
        <v>3285.16</v>
      </c>
      <c r="I16" s="41">
        <f>I17+I20+I21+I22+I23</f>
        <v>1183.9343400000002</v>
      </c>
      <c r="J16" s="45"/>
      <c r="K16" s="17"/>
      <c r="L16" s="17"/>
      <c r="M16" s="17"/>
      <c r="N16" s="45"/>
      <c r="O16" s="17"/>
      <c r="P16" s="17"/>
      <c r="Q16" s="17"/>
    </row>
    <row r="17" spans="1:17" ht="30" customHeight="1">
      <c r="A17" s="76" t="s">
        <v>33</v>
      </c>
      <c r="B17" s="79" t="s">
        <v>52</v>
      </c>
      <c r="C17" s="13"/>
      <c r="D17" s="10"/>
      <c r="E17" s="10"/>
      <c r="F17" s="56">
        <f>G17+H17+I17</f>
        <v>4346.7557</v>
      </c>
      <c r="G17" s="17"/>
      <c r="H17" s="60">
        <f>H18+H19</f>
        <v>3285.16</v>
      </c>
      <c r="I17" s="61">
        <f>I18+I19</f>
        <v>1061.5957</v>
      </c>
      <c r="J17" s="45"/>
      <c r="K17" s="17"/>
      <c r="L17" s="17"/>
      <c r="M17" s="17"/>
      <c r="N17" s="45"/>
      <c r="O17" s="17"/>
      <c r="P17" s="17"/>
      <c r="Q17" s="17"/>
    </row>
    <row r="18" spans="1:17" ht="21.75" customHeight="1">
      <c r="A18" s="77"/>
      <c r="B18" s="80"/>
      <c r="C18" s="13" t="s">
        <v>53</v>
      </c>
      <c r="D18" s="10">
        <v>5225107</v>
      </c>
      <c r="E18" s="10">
        <v>500</v>
      </c>
      <c r="F18" s="12">
        <f>H18</f>
        <v>3285.16</v>
      </c>
      <c r="G18" s="17"/>
      <c r="H18" s="12">
        <v>3285.16</v>
      </c>
      <c r="I18" s="56"/>
      <c r="J18" s="45"/>
      <c r="K18" s="17"/>
      <c r="L18" s="17"/>
      <c r="M18" s="17"/>
      <c r="N18" s="45"/>
      <c r="O18" s="17"/>
      <c r="P18" s="17"/>
      <c r="Q18" s="17"/>
    </row>
    <row r="19" spans="1:17" ht="22.5" customHeight="1">
      <c r="A19" s="78"/>
      <c r="B19" s="81"/>
      <c r="C19" s="13" t="s">
        <v>53</v>
      </c>
      <c r="D19" s="10">
        <v>7954802</v>
      </c>
      <c r="E19" s="10">
        <v>500</v>
      </c>
      <c r="F19" s="56">
        <f>I19</f>
        <v>1061.5957</v>
      </c>
      <c r="G19" s="17"/>
      <c r="H19" s="17"/>
      <c r="I19" s="56">
        <v>1061.5957</v>
      </c>
      <c r="J19" s="45"/>
      <c r="K19" s="17"/>
      <c r="L19" s="17"/>
      <c r="M19" s="17"/>
      <c r="N19" s="45"/>
      <c r="O19" s="17"/>
      <c r="P19" s="17"/>
      <c r="Q19" s="17"/>
    </row>
    <row r="20" spans="1:17" ht="22.5" customHeight="1">
      <c r="A20" s="31" t="s">
        <v>36</v>
      </c>
      <c r="B20" s="35" t="s">
        <v>60</v>
      </c>
      <c r="C20" s="13" t="s">
        <v>53</v>
      </c>
      <c r="D20" s="11" t="s">
        <v>61</v>
      </c>
      <c r="E20" s="11" t="s">
        <v>21</v>
      </c>
      <c r="F20" s="56">
        <f>I20</f>
        <v>22.621</v>
      </c>
      <c r="G20" s="64"/>
      <c r="H20" s="65"/>
      <c r="I20" s="56">
        <v>22.621</v>
      </c>
      <c r="J20" s="45"/>
      <c r="K20" s="17"/>
      <c r="L20" s="17"/>
      <c r="M20" s="17"/>
      <c r="N20" s="45"/>
      <c r="O20" s="17"/>
      <c r="P20" s="17"/>
      <c r="Q20" s="17"/>
    </row>
    <row r="21" spans="1:17" ht="45.75" customHeight="1">
      <c r="A21" s="31" t="s">
        <v>58</v>
      </c>
      <c r="B21" s="35" t="s">
        <v>62</v>
      </c>
      <c r="C21" s="13" t="s">
        <v>53</v>
      </c>
      <c r="D21" s="11" t="s">
        <v>65</v>
      </c>
      <c r="E21" s="11" t="s">
        <v>21</v>
      </c>
      <c r="F21" s="56">
        <f>I21</f>
        <v>22.484</v>
      </c>
      <c r="G21" s="64"/>
      <c r="H21" s="65"/>
      <c r="I21" s="56">
        <v>22.484</v>
      </c>
      <c r="J21" s="45"/>
      <c r="K21" s="17"/>
      <c r="L21" s="17"/>
      <c r="M21" s="17"/>
      <c r="N21" s="45"/>
      <c r="O21" s="17"/>
      <c r="P21" s="17"/>
      <c r="Q21" s="17"/>
    </row>
    <row r="22" spans="1:17" ht="22.5" customHeight="1">
      <c r="A22" s="31" t="s">
        <v>63</v>
      </c>
      <c r="B22" s="35" t="s">
        <v>64</v>
      </c>
      <c r="C22" s="13" t="s">
        <v>53</v>
      </c>
      <c r="D22" s="11" t="s">
        <v>66</v>
      </c>
      <c r="E22" s="11" t="s">
        <v>21</v>
      </c>
      <c r="F22" s="38">
        <f>I22</f>
        <v>41.65164</v>
      </c>
      <c r="G22" s="39"/>
      <c r="H22" s="40"/>
      <c r="I22" s="38">
        <v>41.65164</v>
      </c>
      <c r="J22" s="45"/>
      <c r="K22" s="17"/>
      <c r="L22" s="17"/>
      <c r="M22" s="17"/>
      <c r="N22" s="45"/>
      <c r="O22" s="17"/>
      <c r="P22" s="17"/>
      <c r="Q22" s="17"/>
    </row>
    <row r="23" spans="1:17" ht="41.25" customHeight="1">
      <c r="A23" s="31" t="s">
        <v>75</v>
      </c>
      <c r="B23" s="35" t="s">
        <v>76</v>
      </c>
      <c r="C23" s="13" t="s">
        <v>53</v>
      </c>
      <c r="D23" s="11" t="s">
        <v>77</v>
      </c>
      <c r="E23" s="11" t="s">
        <v>21</v>
      </c>
      <c r="F23" s="56">
        <f>I23</f>
        <v>35.582</v>
      </c>
      <c r="G23" s="39"/>
      <c r="H23" s="40"/>
      <c r="I23" s="56">
        <v>35.582</v>
      </c>
      <c r="J23" s="45"/>
      <c r="K23" s="17"/>
      <c r="L23" s="17"/>
      <c r="M23" s="17"/>
      <c r="N23" s="45"/>
      <c r="O23" s="17"/>
      <c r="P23" s="17"/>
      <c r="Q23" s="17"/>
    </row>
    <row r="24" spans="1:17" ht="45.75" customHeight="1">
      <c r="A24" s="44"/>
      <c r="B24" s="46" t="s">
        <v>39</v>
      </c>
      <c r="C24" s="13"/>
      <c r="D24" s="11"/>
      <c r="E24" s="11"/>
      <c r="F24" s="47">
        <f aca="true" t="shared" si="0" ref="F24:F30">G24+H24+I24</f>
        <v>7070</v>
      </c>
      <c r="G24" s="48">
        <f>G25</f>
        <v>0</v>
      </c>
      <c r="H24" s="73">
        <f>H25</f>
        <v>7000</v>
      </c>
      <c r="I24" s="48">
        <f>I25</f>
        <v>70</v>
      </c>
      <c r="J24" s="45"/>
      <c r="K24" s="17"/>
      <c r="L24" s="17"/>
      <c r="M24" s="17"/>
      <c r="N24" s="45"/>
      <c r="O24" s="17"/>
      <c r="P24" s="17"/>
      <c r="Q24" s="17"/>
    </row>
    <row r="25" spans="1:17" ht="40.5" customHeight="1">
      <c r="A25" s="76" t="s">
        <v>33</v>
      </c>
      <c r="B25" s="82" t="s">
        <v>40</v>
      </c>
      <c r="C25" s="13"/>
      <c r="D25" s="11"/>
      <c r="E25" s="11"/>
      <c r="F25" s="18">
        <f t="shared" si="0"/>
        <v>7070</v>
      </c>
      <c r="G25" s="51">
        <f>G26</f>
        <v>0</v>
      </c>
      <c r="H25" s="74">
        <f>H26+H27</f>
        <v>7000</v>
      </c>
      <c r="I25" s="51">
        <f>I26</f>
        <v>70</v>
      </c>
      <c r="J25" s="45"/>
      <c r="K25" s="17"/>
      <c r="L25" s="17"/>
      <c r="M25" s="17"/>
      <c r="N25" s="45"/>
      <c r="O25" s="17"/>
      <c r="P25" s="17"/>
      <c r="Q25" s="17"/>
    </row>
    <row r="26" spans="1:17" ht="23.25" customHeight="1">
      <c r="A26" s="77"/>
      <c r="B26" s="83"/>
      <c r="C26" s="13" t="s">
        <v>41</v>
      </c>
      <c r="D26" s="11" t="s">
        <v>42</v>
      </c>
      <c r="E26" s="11" t="s">
        <v>43</v>
      </c>
      <c r="F26" s="49">
        <f t="shared" si="0"/>
        <v>70</v>
      </c>
      <c r="G26" s="50"/>
      <c r="H26" s="75"/>
      <c r="I26" s="49">
        <v>70</v>
      </c>
      <c r="J26" s="45"/>
      <c r="K26" s="17"/>
      <c r="L26" s="17"/>
      <c r="M26" s="17"/>
      <c r="N26" s="45"/>
      <c r="O26" s="17"/>
      <c r="P26" s="17"/>
      <c r="Q26" s="17"/>
    </row>
    <row r="27" spans="1:17" ht="23.25" customHeight="1">
      <c r="A27" s="78"/>
      <c r="B27" s="83"/>
      <c r="C27" s="13" t="s">
        <v>47</v>
      </c>
      <c r="D27" s="11" t="s">
        <v>48</v>
      </c>
      <c r="E27" s="11" t="s">
        <v>43</v>
      </c>
      <c r="F27" s="49">
        <f t="shared" si="0"/>
        <v>7000</v>
      </c>
      <c r="G27" s="50"/>
      <c r="H27" s="75">
        <v>7000</v>
      </c>
      <c r="I27" s="49"/>
      <c r="J27" s="45"/>
      <c r="K27" s="17"/>
      <c r="L27" s="17"/>
      <c r="M27" s="17"/>
      <c r="N27" s="45"/>
      <c r="O27" s="17"/>
      <c r="P27" s="17"/>
      <c r="Q27" s="17"/>
    </row>
    <row r="28" spans="1:17" ht="20.25">
      <c r="A28" s="31"/>
      <c r="B28" s="34" t="s">
        <v>24</v>
      </c>
      <c r="C28" s="13"/>
      <c r="D28" s="11"/>
      <c r="E28" s="11"/>
      <c r="F28" s="41">
        <f t="shared" si="0"/>
        <v>15030.86808</v>
      </c>
      <c r="G28" s="33"/>
      <c r="H28" s="73">
        <f>H30+H34+H37</f>
        <v>10377.36</v>
      </c>
      <c r="I28" s="41">
        <f>I29+I30+I33+I36+I39+I40</f>
        <v>4653.50808</v>
      </c>
      <c r="J28" s="24"/>
      <c r="K28" s="18"/>
      <c r="L28" s="1"/>
      <c r="M28" s="12"/>
      <c r="N28" s="24"/>
      <c r="O28" s="18"/>
      <c r="P28" s="1"/>
      <c r="Q28" s="12"/>
    </row>
    <row r="29" spans="1:17" ht="20.25">
      <c r="A29" s="66" t="s">
        <v>33</v>
      </c>
      <c r="B29" s="67" t="s">
        <v>74</v>
      </c>
      <c r="C29" s="13" t="s">
        <v>56</v>
      </c>
      <c r="D29" s="10">
        <v>7952025</v>
      </c>
      <c r="E29" s="10">
        <v>500</v>
      </c>
      <c r="F29" s="38">
        <f>I29</f>
        <v>876.83788</v>
      </c>
      <c r="G29" s="62"/>
      <c r="H29" s="62"/>
      <c r="I29" s="38">
        <v>876.83788</v>
      </c>
      <c r="J29" s="24"/>
      <c r="K29" s="18"/>
      <c r="L29" s="1"/>
      <c r="M29" s="12"/>
      <c r="N29" s="24"/>
      <c r="O29" s="18"/>
      <c r="P29" s="1"/>
      <c r="Q29" s="12"/>
    </row>
    <row r="30" spans="1:17" ht="20.25">
      <c r="A30" s="76" t="s">
        <v>33</v>
      </c>
      <c r="B30" s="79" t="s">
        <v>55</v>
      </c>
      <c r="C30" s="13"/>
      <c r="D30" s="10"/>
      <c r="E30" s="10"/>
      <c r="F30" s="56">
        <f t="shared" si="0"/>
        <v>3819.53</v>
      </c>
      <c r="G30" s="17"/>
      <c r="H30" s="69">
        <f>H31+H32</f>
        <v>3780.7177</v>
      </c>
      <c r="I30" s="61">
        <f>I31+I32</f>
        <v>38.8123</v>
      </c>
      <c r="J30" s="24"/>
      <c r="K30" s="18"/>
      <c r="L30" s="1"/>
      <c r="M30" s="12"/>
      <c r="N30" s="24"/>
      <c r="O30" s="18"/>
      <c r="P30" s="1"/>
      <c r="Q30" s="12"/>
    </row>
    <row r="31" spans="1:17" ht="20.25">
      <c r="A31" s="77"/>
      <c r="B31" s="80"/>
      <c r="C31" s="13" t="s">
        <v>56</v>
      </c>
      <c r="D31" s="10">
        <v>5225107</v>
      </c>
      <c r="E31" s="10">
        <v>500</v>
      </c>
      <c r="F31" s="58">
        <f>H31</f>
        <v>3780.7177</v>
      </c>
      <c r="G31" s="59"/>
      <c r="H31" s="58">
        <v>3780.7177</v>
      </c>
      <c r="I31" s="56"/>
      <c r="J31" s="24"/>
      <c r="K31" s="18"/>
      <c r="L31" s="1"/>
      <c r="M31" s="12"/>
      <c r="N31" s="24"/>
      <c r="O31" s="18"/>
      <c r="P31" s="1"/>
      <c r="Q31" s="12"/>
    </row>
    <row r="32" spans="1:17" ht="20.25">
      <c r="A32" s="78"/>
      <c r="B32" s="81"/>
      <c r="C32" s="13" t="s">
        <v>56</v>
      </c>
      <c r="D32" s="10">
        <v>7952029</v>
      </c>
      <c r="E32" s="10">
        <v>500</v>
      </c>
      <c r="F32" s="58">
        <f>I32</f>
        <v>38.8123</v>
      </c>
      <c r="G32" s="59"/>
      <c r="H32" s="59"/>
      <c r="I32" s="58">
        <v>38.8123</v>
      </c>
      <c r="J32" s="24"/>
      <c r="K32" s="18"/>
      <c r="L32" s="1"/>
      <c r="M32" s="12"/>
      <c r="N32" s="24"/>
      <c r="O32" s="18"/>
      <c r="P32" s="1"/>
      <c r="Q32" s="12"/>
    </row>
    <row r="33" spans="1:17" ht="20.25">
      <c r="A33" s="76" t="s">
        <v>36</v>
      </c>
      <c r="B33" s="79" t="s">
        <v>57</v>
      </c>
      <c r="C33" s="13"/>
      <c r="D33" s="10"/>
      <c r="E33" s="10"/>
      <c r="F33" s="38">
        <f>G33+H33+I33</f>
        <v>2714.18253</v>
      </c>
      <c r="G33" s="62"/>
      <c r="H33" s="63">
        <f>H34+H35</f>
        <v>2687.04053</v>
      </c>
      <c r="I33" s="63">
        <f>I34+I35</f>
        <v>27.142</v>
      </c>
      <c r="J33" s="24"/>
      <c r="K33" s="18"/>
      <c r="L33" s="1"/>
      <c r="M33" s="12"/>
      <c r="N33" s="24"/>
      <c r="O33" s="18"/>
      <c r="P33" s="1"/>
      <c r="Q33" s="12"/>
    </row>
    <row r="34" spans="1:17" ht="20.25">
      <c r="A34" s="77"/>
      <c r="B34" s="80"/>
      <c r="C34" s="13" t="s">
        <v>30</v>
      </c>
      <c r="D34" s="10">
        <v>5225107</v>
      </c>
      <c r="E34" s="10">
        <v>500</v>
      </c>
      <c r="F34" s="38">
        <f>H34</f>
        <v>2687.04053</v>
      </c>
      <c r="G34" s="59"/>
      <c r="H34" s="38">
        <v>2687.04053</v>
      </c>
      <c r="I34" s="56"/>
      <c r="J34" s="24"/>
      <c r="K34" s="18"/>
      <c r="L34" s="1"/>
      <c r="M34" s="12"/>
      <c r="N34" s="24"/>
      <c r="O34" s="18"/>
      <c r="P34" s="1"/>
      <c r="Q34" s="12"/>
    </row>
    <row r="35" spans="1:17" ht="24" customHeight="1">
      <c r="A35" s="78"/>
      <c r="B35" s="81"/>
      <c r="C35" s="13" t="s">
        <v>30</v>
      </c>
      <c r="D35" s="10">
        <v>7952027</v>
      </c>
      <c r="E35" s="10">
        <v>500</v>
      </c>
      <c r="F35" s="58">
        <f>I35</f>
        <v>27.142</v>
      </c>
      <c r="G35" s="59"/>
      <c r="H35" s="59"/>
      <c r="I35" s="58">
        <v>27.142</v>
      </c>
      <c r="J35" s="24"/>
      <c r="K35" s="18"/>
      <c r="L35" s="1"/>
      <c r="M35" s="12"/>
      <c r="N35" s="24"/>
      <c r="O35" s="18"/>
      <c r="P35" s="1"/>
      <c r="Q35" s="12"/>
    </row>
    <row r="36" spans="1:17" ht="20.25">
      <c r="A36" s="76" t="s">
        <v>58</v>
      </c>
      <c r="B36" s="79" t="s">
        <v>59</v>
      </c>
      <c r="C36" s="13"/>
      <c r="D36" s="10"/>
      <c r="E36" s="10"/>
      <c r="F36" s="38">
        <f>G36+H36+I36</f>
        <v>3947.60177</v>
      </c>
      <c r="G36" s="62"/>
      <c r="H36" s="63">
        <f>H37+H38</f>
        <v>3909.60177</v>
      </c>
      <c r="I36" s="60">
        <f>I37+I38</f>
        <v>38</v>
      </c>
      <c r="J36" s="24"/>
      <c r="K36" s="18"/>
      <c r="L36" s="1"/>
      <c r="M36" s="12"/>
      <c r="N36" s="24"/>
      <c r="O36" s="18"/>
      <c r="P36" s="1"/>
      <c r="Q36" s="12"/>
    </row>
    <row r="37" spans="1:17" ht="20.25">
      <c r="A37" s="77"/>
      <c r="B37" s="80"/>
      <c r="C37" s="13" t="s">
        <v>30</v>
      </c>
      <c r="D37" s="10">
        <v>5225107</v>
      </c>
      <c r="E37" s="10">
        <v>500</v>
      </c>
      <c r="F37" s="38">
        <f>H37</f>
        <v>3909.60177</v>
      </c>
      <c r="G37" s="62"/>
      <c r="H37" s="38">
        <v>3909.60177</v>
      </c>
      <c r="I37" s="12"/>
      <c r="J37" s="24"/>
      <c r="K37" s="18"/>
      <c r="L37" s="1"/>
      <c r="M37" s="12"/>
      <c r="N37" s="24"/>
      <c r="O37" s="18"/>
      <c r="P37" s="1"/>
      <c r="Q37" s="12"/>
    </row>
    <row r="38" spans="1:17" ht="20.25">
      <c r="A38" s="78"/>
      <c r="B38" s="81"/>
      <c r="C38" s="13" t="s">
        <v>30</v>
      </c>
      <c r="D38" s="10">
        <v>7952028</v>
      </c>
      <c r="E38" s="10">
        <v>500</v>
      </c>
      <c r="F38" s="12">
        <f>I38</f>
        <v>38</v>
      </c>
      <c r="G38" s="59"/>
      <c r="H38" s="59"/>
      <c r="I38" s="12">
        <v>38</v>
      </c>
      <c r="J38" s="24"/>
      <c r="K38" s="18"/>
      <c r="L38" s="1"/>
      <c r="M38" s="12"/>
      <c r="N38" s="24"/>
      <c r="O38" s="18"/>
      <c r="P38" s="1"/>
      <c r="Q38" s="12"/>
    </row>
    <row r="39" spans="1:17" ht="40.5">
      <c r="A39" s="31" t="s">
        <v>33</v>
      </c>
      <c r="B39" s="35" t="s">
        <v>29</v>
      </c>
      <c r="C39" s="13" t="s">
        <v>30</v>
      </c>
      <c r="D39" s="11" t="s">
        <v>23</v>
      </c>
      <c r="E39" s="11" t="s">
        <v>21</v>
      </c>
      <c r="F39" s="38">
        <f>I39</f>
        <v>2499.99948</v>
      </c>
      <c r="G39" s="39"/>
      <c r="H39" s="40"/>
      <c r="I39" s="38">
        <v>2499.99948</v>
      </c>
      <c r="J39" s="24"/>
      <c r="K39" s="18"/>
      <c r="L39" s="1"/>
      <c r="M39" s="12"/>
      <c r="N39" s="24"/>
      <c r="O39" s="18"/>
      <c r="P39" s="1"/>
      <c r="Q39" s="12"/>
    </row>
    <row r="40" spans="1:17" ht="40.5">
      <c r="A40" s="31" t="s">
        <v>36</v>
      </c>
      <c r="B40" s="35" t="s">
        <v>37</v>
      </c>
      <c r="C40" s="13" t="s">
        <v>30</v>
      </c>
      <c r="D40" s="11" t="s">
        <v>38</v>
      </c>
      <c r="E40" s="11" t="s">
        <v>21</v>
      </c>
      <c r="F40" s="38">
        <f>I40</f>
        <v>1172.71642</v>
      </c>
      <c r="G40" s="39"/>
      <c r="H40" s="40"/>
      <c r="I40" s="38">
        <v>1172.71642</v>
      </c>
      <c r="J40" s="24"/>
      <c r="K40" s="18"/>
      <c r="L40" s="1"/>
      <c r="M40" s="12"/>
      <c r="N40" s="24"/>
      <c r="O40" s="18"/>
      <c r="P40" s="1"/>
      <c r="Q40" s="12"/>
    </row>
    <row r="41" spans="1:17" ht="20.25">
      <c r="A41" s="31"/>
      <c r="B41" s="34" t="s">
        <v>67</v>
      </c>
      <c r="C41" s="13"/>
      <c r="D41" s="11"/>
      <c r="E41" s="11"/>
      <c r="F41" s="57">
        <f>G41+H41+I41</f>
        <v>500.161</v>
      </c>
      <c r="G41" s="64"/>
      <c r="H41" s="64"/>
      <c r="I41" s="57">
        <f>I42</f>
        <v>500.161</v>
      </c>
      <c r="J41" s="24"/>
      <c r="K41" s="18"/>
      <c r="L41" s="1"/>
      <c r="M41" s="12"/>
      <c r="N41" s="24"/>
      <c r="O41" s="18"/>
      <c r="P41" s="1"/>
      <c r="Q41" s="12"/>
    </row>
    <row r="42" spans="1:17" ht="40.5">
      <c r="A42" s="31"/>
      <c r="B42" s="67" t="s">
        <v>68</v>
      </c>
      <c r="C42" s="13" t="s">
        <v>69</v>
      </c>
      <c r="D42" s="10">
        <v>7952030</v>
      </c>
      <c r="E42" s="10">
        <v>500</v>
      </c>
      <c r="F42" s="56">
        <f>I42</f>
        <v>500.161</v>
      </c>
      <c r="G42" s="68"/>
      <c r="H42" s="68"/>
      <c r="I42" s="56">
        <v>500.161</v>
      </c>
      <c r="J42" s="24"/>
      <c r="K42" s="18"/>
      <c r="L42" s="1"/>
      <c r="M42" s="12"/>
      <c r="N42" s="24"/>
      <c r="O42" s="18"/>
      <c r="P42" s="1"/>
      <c r="Q42" s="12"/>
    </row>
    <row r="43" spans="1:17" ht="23.25">
      <c r="A43" s="28"/>
      <c r="B43" s="29" t="s">
        <v>8</v>
      </c>
      <c r="C43" s="14"/>
      <c r="D43" s="14"/>
      <c r="E43" s="14"/>
      <c r="F43" s="41">
        <f>G43+H43+I43</f>
        <v>27070.12342</v>
      </c>
      <c r="G43" s="30">
        <f>G24+G28</f>
        <v>0</v>
      </c>
      <c r="H43" s="64">
        <f>H16+H24+H28</f>
        <v>20662.52</v>
      </c>
      <c r="I43" s="39">
        <f>I16+I24+I28+I41</f>
        <v>6407.6034199999995</v>
      </c>
      <c r="J43" s="25">
        <f>K43+L43+M43</f>
        <v>0</v>
      </c>
      <c r="K43" s="19"/>
      <c r="L43" s="19"/>
      <c r="M43" s="19"/>
      <c r="N43" s="25">
        <f>O43+P43+Q43</f>
        <v>0</v>
      </c>
      <c r="O43" s="19"/>
      <c r="P43" s="19"/>
      <c r="Q43" s="19"/>
    </row>
    <row r="45" ht="12.75">
      <c r="G45" s="2"/>
    </row>
  </sheetData>
  <mergeCells count="30">
    <mergeCell ref="A11:I11"/>
    <mergeCell ref="A10:I10"/>
    <mergeCell ref="C14:E14"/>
    <mergeCell ref="N1:Q1"/>
    <mergeCell ref="N2:Q2"/>
    <mergeCell ref="N3:Q3"/>
    <mergeCell ref="N4:Q4"/>
    <mergeCell ref="A14:A15"/>
    <mergeCell ref="B14:B15"/>
    <mergeCell ref="F14:F15"/>
    <mergeCell ref="G14:I14"/>
    <mergeCell ref="N6:Q6"/>
    <mergeCell ref="N7:Q7"/>
    <mergeCell ref="N8:Q8"/>
    <mergeCell ref="N9:Q9"/>
    <mergeCell ref="P13:Q13"/>
    <mergeCell ref="J14:J15"/>
    <mergeCell ref="K14:M14"/>
    <mergeCell ref="N14:N15"/>
    <mergeCell ref="O14:Q14"/>
    <mergeCell ref="B17:B19"/>
    <mergeCell ref="A17:A19"/>
    <mergeCell ref="A30:A32"/>
    <mergeCell ref="B30:B32"/>
    <mergeCell ref="A25:A27"/>
    <mergeCell ref="B25:B27"/>
    <mergeCell ref="A33:A35"/>
    <mergeCell ref="B33:B35"/>
    <mergeCell ref="A36:A38"/>
    <mergeCell ref="B36:B38"/>
  </mergeCells>
  <printOptions/>
  <pageMargins left="0.3937007874015748" right="0" top="0.984251968503937" bottom="0.7874015748031497" header="0.5118110236220472" footer="0.5118110236220472"/>
  <pageSetup fitToHeight="12" fitToWidth="1" horizontalDpi="600" verticalDpi="600" orientation="landscape" paperSize="9" scale="4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0"/>
  <sheetViews>
    <sheetView workbookViewId="0" topLeftCell="A1">
      <selection activeCell="D11" sqref="D11"/>
    </sheetView>
  </sheetViews>
  <sheetFormatPr defaultColWidth="9.140625" defaultRowHeight="12.75"/>
  <cols>
    <col min="2" max="2" width="13.7109375" style="0" customWidth="1"/>
    <col min="3" max="3" width="60.28125" style="0" customWidth="1"/>
    <col min="4" max="4" width="18.7109375" style="0" customWidth="1"/>
    <col min="5" max="6" width="15.00390625" style="0" customWidth="1"/>
  </cols>
  <sheetData>
    <row r="2" spans="2:3" ht="20.25">
      <c r="B2" s="96" t="s">
        <v>6</v>
      </c>
      <c r="C2" s="96"/>
    </row>
    <row r="3" spans="4:6" ht="15">
      <c r="D3" s="97" t="s">
        <v>11</v>
      </c>
      <c r="E3" s="97"/>
      <c r="F3" s="97"/>
    </row>
    <row r="4" spans="2:6" ht="54" customHeight="1">
      <c r="B4" s="3" t="s">
        <v>10</v>
      </c>
      <c r="C4" s="3" t="s">
        <v>7</v>
      </c>
      <c r="D4" s="4" t="s">
        <v>17</v>
      </c>
      <c r="E4" s="4" t="s">
        <v>18</v>
      </c>
      <c r="F4" s="4" t="s">
        <v>49</v>
      </c>
    </row>
    <row r="5" spans="2:6" ht="26.25" customHeight="1">
      <c r="B5" s="5" t="s">
        <v>45</v>
      </c>
      <c r="C5" s="53" t="s">
        <v>44</v>
      </c>
      <c r="D5" s="70">
        <f>D6+D7+D8</f>
        <v>11539.09434</v>
      </c>
      <c r="E5" s="54"/>
      <c r="F5" s="54"/>
    </row>
    <row r="6" spans="2:6" ht="26.25" customHeight="1">
      <c r="B6" s="6" t="s">
        <v>53</v>
      </c>
      <c r="C6" s="3" t="s">
        <v>54</v>
      </c>
      <c r="D6" s="71">
        <f>Лист1!F16</f>
        <v>4469.09434</v>
      </c>
      <c r="E6" s="54"/>
      <c r="F6" s="54"/>
    </row>
    <row r="7" spans="2:6" ht="23.25" customHeight="1">
      <c r="B7" s="6" t="s">
        <v>41</v>
      </c>
      <c r="C7" s="3" t="s">
        <v>46</v>
      </c>
      <c r="D7" s="52">
        <f>Лист1!F26</f>
        <v>70</v>
      </c>
      <c r="E7" s="16"/>
      <c r="F7" s="16"/>
    </row>
    <row r="8" spans="2:6" ht="49.5" customHeight="1">
      <c r="B8" s="6" t="s">
        <v>47</v>
      </c>
      <c r="C8" s="3" t="s">
        <v>50</v>
      </c>
      <c r="D8" s="52">
        <f>Лист1!F27</f>
        <v>7000</v>
      </c>
      <c r="E8" s="16"/>
      <c r="F8" s="16"/>
    </row>
    <row r="9" spans="2:6" ht="24.75" customHeight="1">
      <c r="B9" s="5" t="s">
        <v>25</v>
      </c>
      <c r="C9" s="36" t="s">
        <v>26</v>
      </c>
      <c r="D9" s="42">
        <f>D10+D11</f>
        <v>15030.86808</v>
      </c>
      <c r="E9" s="23"/>
      <c r="F9" s="23"/>
    </row>
    <row r="10" spans="2:6" ht="23.25" customHeight="1">
      <c r="B10" s="6" t="s">
        <v>56</v>
      </c>
      <c r="C10" s="9" t="s">
        <v>73</v>
      </c>
      <c r="D10" s="43">
        <f>Лист1!F29+Лист1!F30</f>
        <v>4696.36788</v>
      </c>
      <c r="E10" s="23"/>
      <c r="F10" s="23"/>
    </row>
    <row r="11" spans="2:6" ht="19.5" customHeight="1">
      <c r="B11" s="6" t="s">
        <v>30</v>
      </c>
      <c r="C11" s="9" t="s">
        <v>31</v>
      </c>
      <c r="D11" s="72">
        <f>Лист1!F33+Лист1!F36+Лист1!F39+Лист1!F40</f>
        <v>10334.5002</v>
      </c>
      <c r="E11" s="23"/>
      <c r="F11" s="23"/>
    </row>
    <row r="12" spans="2:6" ht="37.5">
      <c r="B12" s="5" t="s">
        <v>70</v>
      </c>
      <c r="C12" s="36" t="s">
        <v>71</v>
      </c>
      <c r="D12" s="42">
        <f>D13</f>
        <v>500.161</v>
      </c>
      <c r="E12" s="22"/>
      <c r="F12" s="1"/>
    </row>
    <row r="13" spans="2:6" ht="18.75">
      <c r="B13" s="6" t="s">
        <v>69</v>
      </c>
      <c r="C13" s="9" t="s">
        <v>72</v>
      </c>
      <c r="D13" s="43">
        <f>Лист1!F41</f>
        <v>500.161</v>
      </c>
      <c r="E13" s="22"/>
      <c r="F13" s="1"/>
    </row>
    <row r="14" spans="2:6" ht="18.75">
      <c r="B14" s="7"/>
      <c r="C14" s="7"/>
      <c r="D14" s="21"/>
      <c r="E14" s="22"/>
      <c r="F14" s="1"/>
    </row>
    <row r="15" spans="2:6" ht="18.75">
      <c r="B15" s="7"/>
      <c r="C15" s="8" t="s">
        <v>9</v>
      </c>
      <c r="D15" s="42">
        <f>D5+D9+D12</f>
        <v>27070.12342</v>
      </c>
      <c r="E15" s="20">
        <f>E9</f>
        <v>0</v>
      </c>
      <c r="F15" s="20">
        <f>F9</f>
        <v>0</v>
      </c>
    </row>
    <row r="20" ht="12.75">
      <c r="C20" s="2"/>
    </row>
  </sheetData>
  <mergeCells count="2">
    <mergeCell ref="B2:C2"/>
    <mergeCell ref="D3:F3"/>
  </mergeCells>
  <printOptions/>
  <pageMargins left="0.75" right="0.75" top="1.349251969" bottom="1" header="0.5" footer="0.5"/>
  <pageSetup horizontalDpi="600" verticalDpi="600" orientation="landscape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2011-11-30T01:28:19Z</cp:lastPrinted>
  <dcterms:created xsi:type="dcterms:W3CDTF">1996-10-08T23:32:33Z</dcterms:created>
  <dcterms:modified xsi:type="dcterms:W3CDTF">2011-12-19T03:13:09Z</dcterms:modified>
  <cp:category/>
  <cp:version/>
  <cp:contentType/>
  <cp:contentStatus/>
</cp:coreProperties>
</file>