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5" windowHeight="9495" activeTab="0"/>
  </bookViews>
  <sheets>
    <sheet name="Лист1" sheetId="1" r:id="rId1"/>
  </sheets>
  <definedNames>
    <definedName name="_xlnm.Print_Titles" localSheetId="0">'Лист1'!$14:$15</definedName>
    <definedName name="_xlnm.Print_Area" localSheetId="0">'Лист1'!$A$1:$Q$81</definedName>
  </definedNames>
  <calcPr fullCalcOnLoad="1"/>
</workbook>
</file>

<file path=xl/sharedStrings.xml><?xml version="1.0" encoding="utf-8"?>
<sst xmlns="http://schemas.openxmlformats.org/spreadsheetml/2006/main" count="263" uniqueCount="160">
  <si>
    <t>0701</t>
  </si>
  <si>
    <t>№ п/п</t>
  </si>
  <si>
    <t xml:space="preserve">Коды функциональной классификации расходов </t>
  </si>
  <si>
    <t>Целевая статья</t>
  </si>
  <si>
    <t>в том числе:</t>
  </si>
  <si>
    <t>I. Перечень объектов</t>
  </si>
  <si>
    <t>Всего расходов:</t>
  </si>
  <si>
    <t>ВСЕГО РАСХОДОВ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</si>
  <si>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</si>
  <si>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</si>
  <si>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</si>
  <si>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</si>
  <si>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</si>
  <si>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</si>
  <si>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Дошкольное образование</t>
  </si>
  <si>
    <t>Капитальный ремонт объектов дошкольного образования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</si>
  <si>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</si>
  <si>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</si>
  <si>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</si>
  <si>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3.</t>
  </si>
  <si>
    <t>1.1.</t>
  </si>
  <si>
    <t>2.1.</t>
  </si>
  <si>
    <t>3.1.</t>
  </si>
  <si>
    <t>Раздел, подраздел</t>
  </si>
  <si>
    <t>ЗАТО г. Зеленогорска</t>
  </si>
  <si>
    <t xml:space="preserve">к решению Совета депутатов </t>
  </si>
  <si>
    <t>1020089290</t>
  </si>
  <si>
    <t>Капитальный ремонт объектов общего образования</t>
  </si>
  <si>
    <t>0702</t>
  </si>
  <si>
    <t>Общее образование</t>
  </si>
  <si>
    <t>4.1.</t>
  </si>
  <si>
    <t>0410081030</t>
  </si>
  <si>
    <t>Капитальный ремонт зданий (сооружений) муниципальных общеобразовательных учреждений в целях выполнения требований пожарной безопасности</t>
  </si>
  <si>
    <t>0410081010</t>
  </si>
  <si>
    <t>2021 год</t>
  </si>
  <si>
    <t>Капитальный ремонт объектов дорожного хозяйства</t>
  </si>
  <si>
    <t>Капитальный ремонт участка автодороги по ул. Изыскательская</t>
  </si>
  <si>
    <t>0409</t>
  </si>
  <si>
    <t>0920085020</t>
  </si>
  <si>
    <t>Дорожное хозяйство (дорожные фонды)</t>
  </si>
  <si>
    <t xml:space="preserve"> 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 </t>
  </si>
  <si>
    <t>4.</t>
  </si>
  <si>
    <t>0410075630</t>
  </si>
  <si>
    <t>Приложение № 9</t>
  </si>
  <si>
    <t>2022 год</t>
  </si>
  <si>
    <t>0400000000</t>
  </si>
  <si>
    <t>Муниципальная программа "Защита населения и территории города Зеленогорска от чрезвычайных ситуаций природного и техногенного характера"</t>
  </si>
  <si>
    <t>0410000000</t>
  </si>
  <si>
    <t>0900000000</t>
  </si>
  <si>
    <t>Муниципальная программа "Развитие транспортной системы в городе Зеленогорске"</t>
  </si>
  <si>
    <t>0920000000</t>
  </si>
  <si>
    <t>1000000000</t>
  </si>
  <si>
    <t>Муниципальная программа "Капитальное строительство и капитальный ремонт в городе Зеленогорске"</t>
  </si>
  <si>
    <t>1020000000</t>
  </si>
  <si>
    <t>1.2.</t>
  </si>
  <si>
    <t>раздел, подраздел</t>
  </si>
  <si>
    <t>3.3.</t>
  </si>
  <si>
    <t>(рублей)</t>
  </si>
  <si>
    <t>Наименование муниципальной программы, разделов, подразделов функциональной классификации</t>
  </si>
  <si>
    <t>Жилищное хозяйство</t>
  </si>
  <si>
    <t>0000000000</t>
  </si>
  <si>
    <t>0000</t>
  </si>
  <si>
    <t>1020089350</t>
  </si>
  <si>
    <t>4.2.</t>
  </si>
  <si>
    <t xml:space="preserve">Объем бюджетных ассигнований, направляемых на капитальные ремонты, на 2021 год и плановый период 2022 - 2023 годов </t>
  </si>
  <si>
    <t>2023 год</t>
  </si>
  <si>
    <r>
      <t xml:space="preserve">Объем бюджетных ассигнований на   </t>
    </r>
    <r>
      <rPr>
        <b/>
        <sz val="22"/>
        <rFont val="Times New Roman"/>
        <family val="1"/>
      </rPr>
      <t>2021 год</t>
    </r>
  </si>
  <si>
    <r>
      <t xml:space="preserve">Объем бюджетных ассигнований на  </t>
    </r>
    <r>
      <rPr>
        <b/>
        <sz val="22"/>
        <rFont val="Times New Roman"/>
        <family val="1"/>
      </rPr>
      <t>2022 год</t>
    </r>
  </si>
  <si>
    <r>
      <t xml:space="preserve">Объем бюджетных ассигнований на  </t>
    </r>
    <r>
      <rPr>
        <b/>
        <sz val="22"/>
        <rFont val="Times New Roman"/>
        <family val="1"/>
      </rPr>
      <t>2023 год</t>
    </r>
  </si>
  <si>
    <t>Приложение № 8</t>
  </si>
  <si>
    <t>от 17.12.2020 №   25-105р</t>
  </si>
  <si>
    <t>0920085070</t>
  </si>
  <si>
    <t>Капитальный ремонт объектов коммунального хозяйства</t>
  </si>
  <si>
    <t>0502</t>
  </si>
  <si>
    <t>1020075710</t>
  </si>
  <si>
    <t>10200S5710</t>
  </si>
  <si>
    <t>1020085710</t>
  </si>
  <si>
    <t>Коммунальное хозяйство</t>
  </si>
  <si>
    <t>Капитальный ремонт водопроводной сети на участке от точки "Д" до точки "Е", капитальный ремонт напорного коллектора от КП-1А                        до т. А</t>
  </si>
  <si>
    <t>Капитальный ремонт здания МБДОУ "Детский сад комбинированного вида № 32 "Страна чудес"</t>
  </si>
  <si>
    <t>04100S5630</t>
  </si>
  <si>
    <t>5.</t>
  </si>
  <si>
    <t>5.1.</t>
  </si>
  <si>
    <t>Капитальный ремонт магистрального трубопровода холодной воды в здании МБОУ "СОШ № 169", расположенном по ул. Гагарина, д. 21</t>
  </si>
  <si>
    <t>Капитальный ремонт кровли здания МБОУ "Лицей № 174", расположенного по ул. Заводская, д. 8"а"</t>
  </si>
  <si>
    <t>1020089360</t>
  </si>
  <si>
    <t>3.2.</t>
  </si>
  <si>
    <t>3.4.</t>
  </si>
  <si>
    <t>Капитальный ремонт объектов по общегосударственным вопросам</t>
  </si>
  <si>
    <t>Капитальный ремонт помещения № 2 здания, расположенного по адресу: г. Зеленогорск, ул. Мира, д. 10 (замена оконных блоков в помещениях парикмахерской "Чародейка")</t>
  </si>
  <si>
    <t>0113</t>
  </si>
  <si>
    <t>1020089320</t>
  </si>
  <si>
    <t>Другие общегосударственные вопросы</t>
  </si>
  <si>
    <t>Капитальный ремонт помещений, расположенных в здании по ул. Майское шоссе, 5</t>
  </si>
  <si>
    <t>0310</t>
  </si>
  <si>
    <t>1020089310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</si>
  <si>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</si>
  <si>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Капитальный ремонт объектов по защите населения и территории от чрезвычайных ситуаций природного и техногенного характера, пожарной безопасности</t>
  </si>
  <si>
    <t>Капитальный ремонт объектов лесного хозяйства</t>
  </si>
  <si>
    <t>0407</t>
  </si>
  <si>
    <t>Капитальный ремонт входного крыльца помещения МКУ "Городской лесхоз" по адресу г. Зеленогорск, ул. Набережная, 78</t>
  </si>
  <si>
    <t>1020089300</t>
  </si>
  <si>
    <t>Лесное хозяйство</t>
  </si>
  <si>
    <t>6.</t>
  </si>
  <si>
    <t>6.1.</t>
  </si>
  <si>
    <t>7.</t>
  </si>
  <si>
    <t>Капитальный ремонт других объектов в области жилищно-коммунального хозяйства</t>
  </si>
  <si>
    <t>7.1.</t>
  </si>
  <si>
    <t>0505</t>
  </si>
  <si>
    <t>3.5.</t>
  </si>
  <si>
    <t>3.6.</t>
  </si>
  <si>
    <t>Другие вопросы в области жилищно-коммунального хозяйства</t>
  </si>
  <si>
    <t>3.7.</t>
  </si>
  <si>
    <t>10200S8400</t>
  </si>
  <si>
    <t>1020088400</t>
  </si>
  <si>
    <t>8.</t>
  </si>
  <si>
    <t>8.1.</t>
  </si>
  <si>
    <t>8.2.</t>
  </si>
  <si>
    <t>9.</t>
  </si>
  <si>
    <t>9.1.</t>
  </si>
  <si>
    <t>9.2.</t>
  </si>
  <si>
    <t>9.3.</t>
  </si>
  <si>
    <t>10.</t>
  </si>
  <si>
    <t>Капитальный ремонт объектов культуры</t>
  </si>
  <si>
    <t>0801</t>
  </si>
  <si>
    <t>10.1.</t>
  </si>
  <si>
    <t>10.2.</t>
  </si>
  <si>
    <t>10.3.</t>
  </si>
  <si>
    <t>Выполнение работ по разработке проектно-сметной документации по капитальному ремонту помещения санузла в здании МБУ "ЗМВЦ"</t>
  </si>
  <si>
    <t>1020089370</t>
  </si>
  <si>
    <t>3.8.</t>
  </si>
  <si>
    <t>3.9.</t>
  </si>
  <si>
    <t>Культура</t>
  </si>
  <si>
    <t>Капитальный ремонт участка автодороги по ул. Пушкина (ремонт водоотводных лотков)</t>
  </si>
  <si>
    <t>0410081170</t>
  </si>
  <si>
    <t>Выполнение работ по разработке проектно-сметной документации на капитальный ремонт системы пожарной сигнализации в здании МБУ "ЗМВЦ", расположенном по адресу: ул. Набережная, 44</t>
  </si>
  <si>
    <t>Выполнение работ по разработке проектно-сметной документации на капитальный ремонт системы речевого оповещения и управления эвакуацией людей при пожаре в здании МБУ "ЗМВЦ", расположенном по адресу: ул. Набережная, 44</t>
  </si>
  <si>
    <t>0410081180</t>
  </si>
  <si>
    <t>Капитальный ремонт здания филиала МБУ "Библиотека" по адресу: г. Зеленогорск, ул. Советской армии, 8</t>
  </si>
  <si>
    <t>10.4.</t>
  </si>
  <si>
    <t>1020074490</t>
  </si>
  <si>
    <t>10200S4490</t>
  </si>
  <si>
    <t xml:space="preserve">1.3. </t>
  </si>
  <si>
    <t>9.4.</t>
  </si>
  <si>
    <t xml:space="preserve">Проведение проверки достоверности определения сметной стоимости капитального ремонта здания МБОУ "СОШ № 176" </t>
  </si>
  <si>
    <t>1020089330</t>
  </si>
  <si>
    <t>9.5.</t>
  </si>
  <si>
    <t xml:space="preserve">Выполнение мероприятий по антитеррористической защищенности в общеобразовательных учреждениях </t>
  </si>
  <si>
    <t>1420080830</t>
  </si>
  <si>
    <t>Муниципальная программа "Обеспечение безопасности населения города Зеленогорска"</t>
  </si>
  <si>
    <t>1400000000</t>
  </si>
  <si>
    <t>1420000000</t>
  </si>
  <si>
    <t>10.5.</t>
  </si>
  <si>
    <t>0660080010</t>
  </si>
  <si>
    <t xml:space="preserve">Капитальный ремонт помещения санузла для маломобильных групп населения в здании МБУ "ЗМВЦ" </t>
  </si>
  <si>
    <t>Муниципальная программа "Развитие культуры города Зеленогорска"</t>
  </si>
  <si>
    <t>0600000000</t>
  </si>
  <si>
    <t>0660000000</t>
  </si>
  <si>
    <t xml:space="preserve">Капитальный ремонт зданий (сооружений) муниципальных учреждений дошкольного образования в целях выполнения требований пожарной безопасности </t>
  </si>
  <si>
    <t>от 16.12.2021 №   36-160р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</si>
</sst>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6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33" borderId="11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48" fillId="0" borderId="1" xfId="51" applyNumberFormat="1" applyFont="1" applyProtection="1">
      <alignment vertical="top" wrapText="1"/>
      <protection/>
    </xf>
    <xf numFmtId="0" fontId="6" fillId="0" borderId="11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49" fontId="6" fillId="0" borderId="11" xfId="0" applyNumberFormat="1" applyFont="1" applyFill="1" applyBorder="1" applyAlignment="1">
      <alignment horizontal="center" vertical="center" wrapText="1"/>
    </xf>
    <xf numFmtId="183" fontId="5" fillId="0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86" fontId="7" fillId="0" borderId="0" xfId="0" applyNumberFormat="1" applyFont="1" applyBorder="1" applyAlignment="1">
      <alignment/>
    </xf>
    <xf numFmtId="0" fontId="6" fillId="0" borderId="11" xfId="0" applyFont="1" applyBorder="1" applyAlignment="1" applyProtection="1">
      <alignment horizontal="center" vertical="center" wrapText="1" readingOrder="1"/>
      <protection locked="0"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/>
    </xf>
    <xf numFmtId="4" fontId="6" fillId="0" borderId="11" xfId="0" applyNumberFormat="1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9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 horizontal="right"/>
    </xf>
    <xf numFmtId="49" fontId="6" fillId="0" borderId="14" xfId="0" applyNumberFormat="1" applyFont="1" applyFill="1" applyBorder="1" applyAlignment="1">
      <alignment horizontal="left" vertical="top"/>
    </xf>
    <xf numFmtId="49" fontId="6" fillId="0" borderId="12" xfId="0" applyNumberFormat="1" applyFont="1" applyFill="1" applyBorder="1" applyAlignment="1">
      <alignment horizontal="left" vertical="top"/>
    </xf>
    <xf numFmtId="49" fontId="6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 applyProtection="1">
      <alignment horizontal="left" vertical="top" wrapText="1"/>
      <protection/>
    </xf>
    <xf numFmtId="49" fontId="5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0" fontId="6" fillId="33" borderId="15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top"/>
    </xf>
    <xf numFmtId="0" fontId="6" fillId="0" borderId="11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17" xfId="0" applyFont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xl34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view="pageBreakPreview" zoomScale="50" zoomScaleNormal="39" zoomScaleSheetLayoutView="50" zoomScalePageLayoutView="50" workbookViewId="0" topLeftCell="A4">
      <selection activeCell="K15" sqref="K15"/>
    </sheetView>
  </sheetViews>
  <sheetFormatPr defaultColWidth="9.140625" defaultRowHeight="12.75"/>
  <cols>
    <col min="1" max="1" width="11.00390625" style="0" customWidth="1"/>
    <col min="2" max="2" width="124.57421875" style="0" customWidth="1"/>
    <col min="3" max="3" width="16.7109375" style="0" customWidth="1"/>
    <col min="4" max="4" width="24.57421875" style="0" customWidth="1"/>
    <col min="5" max="5" width="10.57421875" style="0" hidden="1" customWidth="1"/>
    <col min="6" max="6" width="29.7109375" style="0" customWidth="1"/>
    <col min="7" max="7" width="29.28125" style="0" customWidth="1"/>
    <col min="8" max="8" width="28.140625" style="0" customWidth="1"/>
    <col min="9" max="9" width="29.8515625" style="0" customWidth="1"/>
    <col min="10" max="10" width="27.57421875" style="0" customWidth="1"/>
    <col min="11" max="11" width="24.57421875" style="0" customWidth="1"/>
    <col min="12" max="13" width="25.7109375" style="0" customWidth="1"/>
    <col min="14" max="14" width="26.7109375" style="0" customWidth="1"/>
    <col min="15" max="15" width="23.28125" style="0" customWidth="1"/>
    <col min="16" max="16" width="27.7109375" style="0" customWidth="1"/>
    <col min="17" max="17" width="26.421875" style="0" customWidth="1"/>
    <col min="18" max="18" width="0.2890625" style="0" customWidth="1"/>
  </cols>
  <sheetData>
    <row r="1" spans="1:17" ht="50.2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80" t="s">
        <v>69</v>
      </c>
      <c r="O1" s="80"/>
      <c r="P1" s="80"/>
      <c r="Q1" s="80"/>
    </row>
    <row r="2" spans="1:17" ht="30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80" t="s">
        <v>25</v>
      </c>
      <c r="O2" s="80"/>
      <c r="P2" s="80"/>
      <c r="Q2" s="80"/>
    </row>
    <row r="3" spans="1:17" ht="30.75">
      <c r="A3" s="18"/>
      <c r="B3" s="21"/>
      <c r="C3" s="19"/>
      <c r="D3" s="19"/>
      <c r="E3" s="19"/>
      <c r="F3" s="19"/>
      <c r="G3" s="18"/>
      <c r="H3" s="18"/>
      <c r="I3" s="18"/>
      <c r="J3" s="18"/>
      <c r="K3" s="18"/>
      <c r="L3" s="18"/>
      <c r="M3" s="18"/>
      <c r="N3" s="80" t="s">
        <v>24</v>
      </c>
      <c r="O3" s="80"/>
      <c r="P3" s="80"/>
      <c r="Q3" s="80"/>
    </row>
    <row r="4" spans="1:17" ht="30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80" t="s">
        <v>159</v>
      </c>
      <c r="O4" s="80"/>
      <c r="P4" s="80"/>
      <c r="Q4" s="80"/>
    </row>
    <row r="5" spans="1:17" ht="30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47"/>
      <c r="O5" s="47"/>
      <c r="P5" s="47"/>
      <c r="Q5" s="47"/>
    </row>
    <row r="6" spans="1:17" ht="30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80" t="s">
        <v>43</v>
      </c>
      <c r="O6" s="80"/>
      <c r="P6" s="80"/>
      <c r="Q6" s="80"/>
    </row>
    <row r="7" spans="1:17" ht="30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80" t="s">
        <v>25</v>
      </c>
      <c r="O7" s="80"/>
      <c r="P7" s="80"/>
      <c r="Q7" s="80"/>
    </row>
    <row r="8" spans="1:17" ht="30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80" t="s">
        <v>24</v>
      </c>
      <c r="O8" s="80"/>
      <c r="P8" s="80"/>
      <c r="Q8" s="80"/>
    </row>
    <row r="9" spans="1:17" ht="30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84" t="s">
        <v>70</v>
      </c>
      <c r="O9" s="84"/>
      <c r="P9" s="84"/>
      <c r="Q9" s="84"/>
    </row>
    <row r="10" spans="1:17" ht="30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47"/>
      <c r="O10" s="47"/>
      <c r="P10" s="47"/>
      <c r="Q10" s="47"/>
    </row>
    <row r="11" spans="1:17" ht="137.25" customHeight="1">
      <c r="A11" s="82" t="s">
        <v>64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</row>
    <row r="12" spans="1:17" ht="48.75" customHeight="1">
      <c r="A12" s="83"/>
      <c r="B12" s="83"/>
      <c r="C12" s="83"/>
      <c r="D12" s="83"/>
      <c r="E12" s="83"/>
      <c r="F12" s="83"/>
      <c r="G12" s="83"/>
      <c r="H12" s="83"/>
      <c r="I12" s="83"/>
      <c r="J12" s="18"/>
      <c r="K12" s="18"/>
      <c r="L12" s="18"/>
      <c r="M12" s="18"/>
      <c r="N12" s="18"/>
      <c r="O12" s="18"/>
      <c r="P12" s="18"/>
      <c r="Q12" s="18"/>
    </row>
    <row r="13" spans="1:17" ht="45" customHeight="1">
      <c r="A13" s="1"/>
      <c r="B13" s="15" t="s">
        <v>5</v>
      </c>
      <c r="C13" s="1"/>
      <c r="D13" s="1"/>
      <c r="E13" s="1"/>
      <c r="F13" s="1"/>
      <c r="G13" s="1"/>
      <c r="H13" s="1"/>
      <c r="I13" s="1"/>
      <c r="J13" s="18"/>
      <c r="K13" s="18"/>
      <c r="L13" s="18"/>
      <c r="M13" s="18"/>
      <c r="N13" s="18"/>
      <c r="O13" s="18"/>
      <c r="P13" s="81" t="s">
        <v>57</v>
      </c>
      <c r="Q13" s="81"/>
    </row>
    <row r="14" spans="1:17" ht="123" customHeight="1">
      <c r="A14" s="78" t="s">
        <v>1</v>
      </c>
      <c r="B14" s="78" t="s">
        <v>16</v>
      </c>
      <c r="C14" s="85" t="s">
        <v>2</v>
      </c>
      <c r="D14" s="86"/>
      <c r="E14" s="87"/>
      <c r="F14" s="88" t="s">
        <v>66</v>
      </c>
      <c r="G14" s="85" t="s">
        <v>4</v>
      </c>
      <c r="H14" s="86"/>
      <c r="I14" s="87"/>
      <c r="J14" s="88" t="s">
        <v>67</v>
      </c>
      <c r="K14" s="85" t="s">
        <v>4</v>
      </c>
      <c r="L14" s="86"/>
      <c r="M14" s="87"/>
      <c r="N14" s="88" t="s">
        <v>68</v>
      </c>
      <c r="O14" s="85" t="s">
        <v>4</v>
      </c>
      <c r="P14" s="86"/>
      <c r="Q14" s="87"/>
    </row>
    <row r="15" spans="1:17" ht="177" customHeight="1">
      <c r="A15" s="79"/>
      <c r="B15" s="79"/>
      <c r="C15" s="23" t="s">
        <v>23</v>
      </c>
      <c r="D15" s="90" t="s">
        <v>3</v>
      </c>
      <c r="E15" s="91"/>
      <c r="F15" s="89"/>
      <c r="G15" s="23" t="s">
        <v>8</v>
      </c>
      <c r="H15" s="23" t="s">
        <v>9</v>
      </c>
      <c r="I15" s="23" t="s">
        <v>10</v>
      </c>
      <c r="J15" s="89"/>
      <c r="K15" s="23" t="s">
        <v>8</v>
      </c>
      <c r="L15" s="23" t="s">
        <v>9</v>
      </c>
      <c r="M15" s="23" t="s">
        <v>10</v>
      </c>
      <c r="N15" s="89"/>
      <c r="O15" s="23" t="s">
        <v>8</v>
      </c>
      <c r="P15" s="23" t="s">
        <v>9</v>
      </c>
      <c r="Q15" s="23" t="s">
        <v>10</v>
      </c>
    </row>
    <row r="16" spans="1:17" ht="63.75" customHeight="1">
      <c r="A16" s="26" t="s">
        <v>11</v>
      </c>
      <c r="B16" s="3" t="s">
        <v>88</v>
      </c>
      <c r="C16" s="4" t="s">
        <v>90</v>
      </c>
      <c r="D16" s="57" t="s">
        <v>60</v>
      </c>
      <c r="E16" s="58"/>
      <c r="F16" s="35">
        <f>G16+H16+I16</f>
        <v>190000</v>
      </c>
      <c r="G16" s="41">
        <f>G17</f>
        <v>0</v>
      </c>
      <c r="H16" s="41">
        <f>H17</f>
        <v>0</v>
      </c>
      <c r="I16" s="41">
        <f>I17</f>
        <v>190000</v>
      </c>
      <c r="J16" s="35">
        <f>K16+L16+M16</f>
        <v>0</v>
      </c>
      <c r="K16" s="41">
        <f>K17</f>
        <v>0</v>
      </c>
      <c r="L16" s="41">
        <f>L17</f>
        <v>0</v>
      </c>
      <c r="M16" s="41">
        <f>M17</f>
        <v>0</v>
      </c>
      <c r="N16" s="35">
        <f>O16+P16+Q16</f>
        <v>0</v>
      </c>
      <c r="O16" s="41">
        <f>O17</f>
        <v>0</v>
      </c>
      <c r="P16" s="41">
        <f>P17</f>
        <v>0</v>
      </c>
      <c r="Q16" s="41">
        <f>Q17</f>
        <v>0</v>
      </c>
    </row>
    <row r="17" spans="1:17" ht="102" customHeight="1">
      <c r="A17" s="26" t="s">
        <v>20</v>
      </c>
      <c r="B17" s="24" t="s">
        <v>89</v>
      </c>
      <c r="C17" s="4" t="s">
        <v>90</v>
      </c>
      <c r="D17" s="67" t="s">
        <v>91</v>
      </c>
      <c r="E17" s="68"/>
      <c r="F17" s="36">
        <f>I17</f>
        <v>190000</v>
      </c>
      <c r="G17" s="42">
        <v>0</v>
      </c>
      <c r="H17" s="42">
        <v>0</v>
      </c>
      <c r="I17" s="36">
        <v>190000</v>
      </c>
      <c r="J17" s="36">
        <f>M17</f>
        <v>0</v>
      </c>
      <c r="K17" s="42">
        <v>0</v>
      </c>
      <c r="L17" s="42">
        <v>0</v>
      </c>
      <c r="M17" s="36">
        <v>0</v>
      </c>
      <c r="N17" s="36">
        <f>Q17</f>
        <v>0</v>
      </c>
      <c r="O17" s="42">
        <v>0</v>
      </c>
      <c r="P17" s="42">
        <v>0</v>
      </c>
      <c r="Q17" s="36">
        <v>0</v>
      </c>
    </row>
    <row r="18" spans="1:17" ht="91.5" customHeight="1">
      <c r="A18" s="26" t="s">
        <v>12</v>
      </c>
      <c r="B18" s="3" t="s">
        <v>97</v>
      </c>
      <c r="C18" s="4" t="s">
        <v>94</v>
      </c>
      <c r="D18" s="57" t="s">
        <v>60</v>
      </c>
      <c r="E18" s="58"/>
      <c r="F18" s="35">
        <f>G18+H18+I18</f>
        <v>118510.63</v>
      </c>
      <c r="G18" s="41">
        <f>G19</f>
        <v>0</v>
      </c>
      <c r="H18" s="41">
        <f>H19</f>
        <v>0</v>
      </c>
      <c r="I18" s="41">
        <f>I19</f>
        <v>118510.63</v>
      </c>
      <c r="J18" s="35">
        <f>K18+L18+M18</f>
        <v>0</v>
      </c>
      <c r="K18" s="41">
        <f>K19</f>
        <v>0</v>
      </c>
      <c r="L18" s="41">
        <f>L19</f>
        <v>0</v>
      </c>
      <c r="M18" s="41">
        <f>M19</f>
        <v>0</v>
      </c>
      <c r="N18" s="35">
        <f>O18+P18+Q18</f>
        <v>0</v>
      </c>
      <c r="O18" s="41">
        <f>O19</f>
        <v>0</v>
      </c>
      <c r="P18" s="41">
        <f>P19</f>
        <v>0</v>
      </c>
      <c r="Q18" s="41">
        <f>Q19</f>
        <v>0</v>
      </c>
    </row>
    <row r="19" spans="1:17" ht="66" customHeight="1">
      <c r="A19" s="26" t="s">
        <v>21</v>
      </c>
      <c r="B19" s="24" t="s">
        <v>93</v>
      </c>
      <c r="C19" s="4" t="s">
        <v>94</v>
      </c>
      <c r="D19" s="67" t="s">
        <v>95</v>
      </c>
      <c r="E19" s="68"/>
      <c r="F19" s="36">
        <f>I19</f>
        <v>118510.63</v>
      </c>
      <c r="G19" s="42">
        <v>0</v>
      </c>
      <c r="H19" s="42">
        <v>0</v>
      </c>
      <c r="I19" s="36">
        <v>118510.63</v>
      </c>
      <c r="J19" s="36">
        <f>M19</f>
        <v>0</v>
      </c>
      <c r="K19" s="42">
        <v>0</v>
      </c>
      <c r="L19" s="42">
        <v>0</v>
      </c>
      <c r="M19" s="36">
        <v>0</v>
      </c>
      <c r="N19" s="36">
        <f>Q19</f>
        <v>0</v>
      </c>
      <c r="O19" s="42">
        <v>0</v>
      </c>
      <c r="P19" s="42">
        <v>0</v>
      </c>
      <c r="Q19" s="36">
        <v>0</v>
      </c>
    </row>
    <row r="20" spans="1:17" ht="54.75" customHeight="1">
      <c r="A20" s="26" t="s">
        <v>19</v>
      </c>
      <c r="B20" s="3" t="s">
        <v>98</v>
      </c>
      <c r="C20" s="4" t="s">
        <v>99</v>
      </c>
      <c r="D20" s="57" t="s">
        <v>60</v>
      </c>
      <c r="E20" s="58"/>
      <c r="F20" s="35">
        <f>G20+H20+I20</f>
        <v>401889.6</v>
      </c>
      <c r="G20" s="41">
        <f>G21</f>
        <v>0</v>
      </c>
      <c r="H20" s="41">
        <f>H21</f>
        <v>0</v>
      </c>
      <c r="I20" s="41">
        <f>I21</f>
        <v>401889.6</v>
      </c>
      <c r="J20" s="35">
        <f>K20+L20+M20</f>
        <v>0</v>
      </c>
      <c r="K20" s="41">
        <f>K21</f>
        <v>0</v>
      </c>
      <c r="L20" s="41">
        <f>L21</f>
        <v>0</v>
      </c>
      <c r="M20" s="41">
        <f>M21</f>
        <v>0</v>
      </c>
      <c r="N20" s="35">
        <f>O20+P20+Q20</f>
        <v>0</v>
      </c>
      <c r="O20" s="41">
        <f>O21</f>
        <v>0</v>
      </c>
      <c r="P20" s="41">
        <f>P21</f>
        <v>0</v>
      </c>
      <c r="Q20" s="41">
        <f>Q21</f>
        <v>0</v>
      </c>
    </row>
    <row r="21" spans="1:17" ht="72" customHeight="1">
      <c r="A21" s="26" t="s">
        <v>22</v>
      </c>
      <c r="B21" s="24" t="s">
        <v>100</v>
      </c>
      <c r="C21" s="4" t="s">
        <v>99</v>
      </c>
      <c r="D21" s="67" t="s">
        <v>101</v>
      </c>
      <c r="E21" s="68"/>
      <c r="F21" s="36">
        <f>I21</f>
        <v>401889.6</v>
      </c>
      <c r="G21" s="42">
        <v>0</v>
      </c>
      <c r="H21" s="42">
        <v>0</v>
      </c>
      <c r="I21" s="36">
        <v>401889.6</v>
      </c>
      <c r="J21" s="36">
        <f>M21</f>
        <v>0</v>
      </c>
      <c r="K21" s="42">
        <v>0</v>
      </c>
      <c r="L21" s="42">
        <v>0</v>
      </c>
      <c r="M21" s="36">
        <v>0</v>
      </c>
      <c r="N21" s="36">
        <f>Q21</f>
        <v>0</v>
      </c>
      <c r="O21" s="42">
        <v>0</v>
      </c>
      <c r="P21" s="42">
        <v>0</v>
      </c>
      <c r="Q21" s="36">
        <v>0</v>
      </c>
    </row>
    <row r="22" spans="1:17" ht="56.25" customHeight="1">
      <c r="A22" s="26" t="s">
        <v>41</v>
      </c>
      <c r="B22" s="3" t="s">
        <v>35</v>
      </c>
      <c r="C22" s="4" t="s">
        <v>37</v>
      </c>
      <c r="D22" s="57" t="s">
        <v>60</v>
      </c>
      <c r="E22" s="58"/>
      <c r="F22" s="35">
        <f>G22+H22+I22</f>
        <v>2804041.66</v>
      </c>
      <c r="G22" s="41">
        <f>G23</f>
        <v>0</v>
      </c>
      <c r="H22" s="41">
        <f>H23</f>
        <v>0</v>
      </c>
      <c r="I22" s="41">
        <f>I23+I24</f>
        <v>2804041.66</v>
      </c>
      <c r="J22" s="35">
        <f>K22+L22+M22</f>
        <v>0</v>
      </c>
      <c r="K22" s="41">
        <f>K23</f>
        <v>0</v>
      </c>
      <c r="L22" s="41">
        <f>L23</f>
        <v>0</v>
      </c>
      <c r="M22" s="41">
        <f>M23</f>
        <v>0</v>
      </c>
      <c r="N22" s="35">
        <f>O22+P22+Q22</f>
        <v>0</v>
      </c>
      <c r="O22" s="41">
        <f>O23</f>
        <v>0</v>
      </c>
      <c r="P22" s="41">
        <f>P23</f>
        <v>0</v>
      </c>
      <c r="Q22" s="41">
        <f>Q23</f>
        <v>0</v>
      </c>
    </row>
    <row r="23" spans="1:17" ht="60.75" customHeight="1">
      <c r="A23" s="26" t="s">
        <v>30</v>
      </c>
      <c r="B23" s="24" t="s">
        <v>36</v>
      </c>
      <c r="C23" s="4" t="s">
        <v>37</v>
      </c>
      <c r="D23" s="67" t="s">
        <v>38</v>
      </c>
      <c r="E23" s="68"/>
      <c r="F23" s="36">
        <f>I23</f>
        <v>1367329.35</v>
      </c>
      <c r="G23" s="42">
        <v>0</v>
      </c>
      <c r="H23" s="42">
        <v>0</v>
      </c>
      <c r="I23" s="36">
        <v>1367329.35</v>
      </c>
      <c r="J23" s="36">
        <f>M23</f>
        <v>0</v>
      </c>
      <c r="K23" s="42">
        <v>0</v>
      </c>
      <c r="L23" s="42">
        <v>0</v>
      </c>
      <c r="M23" s="36">
        <v>0</v>
      </c>
      <c r="N23" s="36">
        <f>Q23</f>
        <v>0</v>
      </c>
      <c r="O23" s="42">
        <v>0</v>
      </c>
      <c r="P23" s="42">
        <v>0</v>
      </c>
      <c r="Q23" s="36">
        <v>0</v>
      </c>
    </row>
    <row r="24" spans="1:17" ht="78" customHeight="1">
      <c r="A24" s="26" t="s">
        <v>63</v>
      </c>
      <c r="B24" s="24" t="s">
        <v>133</v>
      </c>
      <c r="C24" s="4" t="s">
        <v>37</v>
      </c>
      <c r="D24" s="67" t="s">
        <v>71</v>
      </c>
      <c r="E24" s="68"/>
      <c r="F24" s="36">
        <f>I24</f>
        <v>1436712.31</v>
      </c>
      <c r="G24" s="42">
        <v>0</v>
      </c>
      <c r="H24" s="42">
        <v>0</v>
      </c>
      <c r="I24" s="36">
        <v>1436712.31</v>
      </c>
      <c r="J24" s="36">
        <f>M24</f>
        <v>0</v>
      </c>
      <c r="K24" s="42">
        <v>0</v>
      </c>
      <c r="L24" s="42">
        <v>0</v>
      </c>
      <c r="M24" s="36">
        <v>0</v>
      </c>
      <c r="N24" s="36">
        <f>Q24</f>
        <v>0</v>
      </c>
      <c r="O24" s="42">
        <v>0</v>
      </c>
      <c r="P24" s="42">
        <v>0</v>
      </c>
      <c r="Q24" s="36">
        <v>0</v>
      </c>
    </row>
    <row r="25" spans="1:17" ht="52.5" customHeight="1">
      <c r="A25" s="26" t="s">
        <v>81</v>
      </c>
      <c r="B25" s="3" t="s">
        <v>17</v>
      </c>
      <c r="C25" s="4" t="s">
        <v>18</v>
      </c>
      <c r="D25" s="57" t="s">
        <v>60</v>
      </c>
      <c r="E25" s="58"/>
      <c r="F25" s="35">
        <f>G25+H25+I25</f>
        <v>2605400</v>
      </c>
      <c r="G25" s="41">
        <f>G26</f>
        <v>0</v>
      </c>
      <c r="H25" s="41">
        <f>H26</f>
        <v>0</v>
      </c>
      <c r="I25" s="41">
        <f>I26</f>
        <v>2605400</v>
      </c>
      <c r="J25" s="35">
        <f>K25+L25+M25</f>
        <v>2605400</v>
      </c>
      <c r="K25" s="41">
        <f>K26</f>
        <v>0</v>
      </c>
      <c r="L25" s="41">
        <f>L26</f>
        <v>0</v>
      </c>
      <c r="M25" s="41">
        <f>M26</f>
        <v>2605400</v>
      </c>
      <c r="N25" s="35">
        <f>O25+P25+Q25</f>
        <v>2605400</v>
      </c>
      <c r="O25" s="41">
        <f>O26</f>
        <v>0</v>
      </c>
      <c r="P25" s="41">
        <f>P26</f>
        <v>0</v>
      </c>
      <c r="Q25" s="41">
        <f>Q26</f>
        <v>2605400</v>
      </c>
    </row>
    <row r="26" spans="1:17" ht="132.75" customHeight="1">
      <c r="A26" s="26" t="s">
        <v>82</v>
      </c>
      <c r="B26" s="20" t="s">
        <v>40</v>
      </c>
      <c r="C26" s="4" t="s">
        <v>18</v>
      </c>
      <c r="D26" s="57" t="s">
        <v>26</v>
      </c>
      <c r="E26" s="58"/>
      <c r="F26" s="36">
        <f>I26</f>
        <v>2605400</v>
      </c>
      <c r="G26" s="42">
        <v>0</v>
      </c>
      <c r="H26" s="42">
        <v>0</v>
      </c>
      <c r="I26" s="36">
        <v>2605400</v>
      </c>
      <c r="J26" s="36">
        <f>M26</f>
        <v>2605400</v>
      </c>
      <c r="K26" s="42">
        <v>0</v>
      </c>
      <c r="L26" s="42">
        <v>0</v>
      </c>
      <c r="M26" s="36">
        <v>2605400</v>
      </c>
      <c r="N26" s="36">
        <f>Q26</f>
        <v>2605400</v>
      </c>
      <c r="O26" s="42">
        <v>0</v>
      </c>
      <c r="P26" s="42">
        <v>0</v>
      </c>
      <c r="Q26" s="36">
        <v>2605400</v>
      </c>
    </row>
    <row r="27" spans="1:17" ht="60" customHeight="1">
      <c r="A27" s="26" t="s">
        <v>103</v>
      </c>
      <c r="B27" s="3" t="s">
        <v>72</v>
      </c>
      <c r="C27" s="4" t="s">
        <v>73</v>
      </c>
      <c r="D27" s="57" t="s">
        <v>60</v>
      </c>
      <c r="E27" s="58"/>
      <c r="F27" s="35">
        <f aca="true" t="shared" si="0" ref="F27:F32">G27+H27+I27</f>
        <v>12605123.67</v>
      </c>
      <c r="G27" s="41">
        <f>G28</f>
        <v>0</v>
      </c>
      <c r="H27" s="41">
        <f>H28</f>
        <v>12361000</v>
      </c>
      <c r="I27" s="41">
        <f>I28</f>
        <v>244123.67</v>
      </c>
      <c r="J27" s="35">
        <f>K27+L27+M27</f>
        <v>0</v>
      </c>
      <c r="K27" s="41">
        <f>K28</f>
        <v>0</v>
      </c>
      <c r="L27" s="41">
        <f>L28</f>
        <v>0</v>
      </c>
      <c r="M27" s="41">
        <f>M28</f>
        <v>0</v>
      </c>
      <c r="N27" s="35">
        <f>O27+P27+Q27</f>
        <v>0</v>
      </c>
      <c r="O27" s="41">
        <f>O28</f>
        <v>0</v>
      </c>
      <c r="P27" s="41">
        <f>P28</f>
        <v>0</v>
      </c>
      <c r="Q27" s="41">
        <f>Q28</f>
        <v>0</v>
      </c>
    </row>
    <row r="28" spans="1:17" ht="54" customHeight="1">
      <c r="A28" s="72" t="s">
        <v>104</v>
      </c>
      <c r="B28" s="64" t="s">
        <v>78</v>
      </c>
      <c r="C28" s="4" t="s">
        <v>73</v>
      </c>
      <c r="D28" s="57" t="s">
        <v>60</v>
      </c>
      <c r="E28" s="58"/>
      <c r="F28" s="36">
        <f t="shared" si="0"/>
        <v>12605123.67</v>
      </c>
      <c r="G28" s="43">
        <f>G29+G30+G31</f>
        <v>0</v>
      </c>
      <c r="H28" s="43">
        <f>H29+H30+H31</f>
        <v>12361000</v>
      </c>
      <c r="I28" s="43">
        <f>I29+I30+I31</f>
        <v>244123.67</v>
      </c>
      <c r="J28" s="36">
        <f>K28+L28+M28</f>
        <v>0</v>
      </c>
      <c r="K28" s="43">
        <f>K29+K30</f>
        <v>0</v>
      </c>
      <c r="L28" s="43">
        <f>L29+L30</f>
        <v>0</v>
      </c>
      <c r="M28" s="43">
        <f>M29+M30</f>
        <v>0</v>
      </c>
      <c r="N28" s="36">
        <f>O28+P28+Q28</f>
        <v>0</v>
      </c>
      <c r="O28" s="43">
        <f>O29+O30</f>
        <v>0</v>
      </c>
      <c r="P28" s="43">
        <f>P29+P30</f>
        <v>0</v>
      </c>
      <c r="Q28" s="43">
        <f>Q29+Q30</f>
        <v>0</v>
      </c>
    </row>
    <row r="29" spans="1:17" ht="42" customHeight="1">
      <c r="A29" s="73"/>
      <c r="B29" s="65"/>
      <c r="C29" s="4" t="s">
        <v>73</v>
      </c>
      <c r="D29" s="44" t="s">
        <v>74</v>
      </c>
      <c r="E29" s="45"/>
      <c r="F29" s="36">
        <f t="shared" si="0"/>
        <v>12361000</v>
      </c>
      <c r="G29" s="43">
        <v>0</v>
      </c>
      <c r="H29" s="43">
        <v>12361000</v>
      </c>
      <c r="I29" s="43">
        <v>0</v>
      </c>
      <c r="J29" s="36">
        <f>K29+L29+M29</f>
        <v>0</v>
      </c>
      <c r="K29" s="43">
        <v>0</v>
      </c>
      <c r="L29" s="43">
        <v>0</v>
      </c>
      <c r="M29" s="43">
        <v>0</v>
      </c>
      <c r="N29" s="36">
        <f>O29+P29+Q29</f>
        <v>0</v>
      </c>
      <c r="O29" s="43">
        <v>0</v>
      </c>
      <c r="P29" s="43">
        <v>0</v>
      </c>
      <c r="Q29" s="43">
        <v>0</v>
      </c>
    </row>
    <row r="30" spans="1:17" ht="42" customHeight="1">
      <c r="A30" s="73"/>
      <c r="B30" s="65"/>
      <c r="C30" s="4" t="s">
        <v>73</v>
      </c>
      <c r="D30" s="57" t="s">
        <v>75</v>
      </c>
      <c r="E30" s="58"/>
      <c r="F30" s="36">
        <f t="shared" si="0"/>
        <v>190634.1</v>
      </c>
      <c r="G30" s="43">
        <v>0</v>
      </c>
      <c r="H30" s="43">
        <v>0</v>
      </c>
      <c r="I30" s="36">
        <v>190634.1</v>
      </c>
      <c r="J30" s="36">
        <f>M30</f>
        <v>0</v>
      </c>
      <c r="K30" s="42">
        <v>0</v>
      </c>
      <c r="L30" s="42">
        <v>0</v>
      </c>
      <c r="M30" s="36">
        <v>0</v>
      </c>
      <c r="N30" s="36">
        <f>Q30</f>
        <v>0</v>
      </c>
      <c r="O30" s="42">
        <v>0</v>
      </c>
      <c r="P30" s="42">
        <v>0</v>
      </c>
      <c r="Q30" s="36">
        <v>0</v>
      </c>
    </row>
    <row r="31" spans="1:17" ht="54.75" customHeight="1">
      <c r="A31" s="74"/>
      <c r="B31" s="66"/>
      <c r="C31" s="4" t="s">
        <v>73</v>
      </c>
      <c r="D31" s="57" t="s">
        <v>76</v>
      </c>
      <c r="E31" s="58"/>
      <c r="F31" s="36">
        <f t="shared" si="0"/>
        <v>53489.57</v>
      </c>
      <c r="G31" s="43">
        <v>0</v>
      </c>
      <c r="H31" s="43">
        <v>0</v>
      </c>
      <c r="I31" s="36">
        <v>53489.57</v>
      </c>
      <c r="J31" s="36">
        <f>M31</f>
        <v>0</v>
      </c>
      <c r="K31" s="42">
        <v>0</v>
      </c>
      <c r="L31" s="42">
        <v>0</v>
      </c>
      <c r="M31" s="36">
        <v>0</v>
      </c>
      <c r="N31" s="36">
        <f>Q31</f>
        <v>0</v>
      </c>
      <c r="O31" s="42">
        <v>0</v>
      </c>
      <c r="P31" s="42">
        <v>0</v>
      </c>
      <c r="Q31" s="36">
        <v>0</v>
      </c>
    </row>
    <row r="32" spans="1:17" ht="70.5" customHeight="1">
      <c r="A32" s="26" t="s">
        <v>105</v>
      </c>
      <c r="B32" s="3" t="s">
        <v>106</v>
      </c>
      <c r="C32" s="4" t="s">
        <v>108</v>
      </c>
      <c r="D32" s="57" t="s">
        <v>60</v>
      </c>
      <c r="E32" s="58"/>
      <c r="F32" s="35">
        <f t="shared" si="0"/>
        <v>164494.75</v>
      </c>
      <c r="G32" s="41">
        <f>G33</f>
        <v>0</v>
      </c>
      <c r="H32" s="41">
        <f>H33</f>
        <v>0</v>
      </c>
      <c r="I32" s="41">
        <f>I33</f>
        <v>164494.75</v>
      </c>
      <c r="J32" s="35">
        <f>K32+L32+M32</f>
        <v>0</v>
      </c>
      <c r="K32" s="41">
        <f>K33</f>
        <v>0</v>
      </c>
      <c r="L32" s="41">
        <f>L33</f>
        <v>0</v>
      </c>
      <c r="M32" s="41">
        <f>M33</f>
        <v>0</v>
      </c>
      <c r="N32" s="35">
        <f>O32+P32+Q32</f>
        <v>0</v>
      </c>
      <c r="O32" s="41">
        <f>O33</f>
        <v>0</v>
      </c>
      <c r="P32" s="41">
        <f>P33</f>
        <v>0</v>
      </c>
      <c r="Q32" s="41">
        <f>Q33</f>
        <v>0</v>
      </c>
    </row>
    <row r="33" spans="1:17" ht="72.75" customHeight="1">
      <c r="A33" s="26" t="s">
        <v>107</v>
      </c>
      <c r="B33" s="24" t="s">
        <v>93</v>
      </c>
      <c r="C33" s="4" t="s">
        <v>108</v>
      </c>
      <c r="D33" s="57" t="s">
        <v>95</v>
      </c>
      <c r="E33" s="58"/>
      <c r="F33" s="36">
        <f>I33</f>
        <v>164494.75</v>
      </c>
      <c r="G33" s="43">
        <v>0</v>
      </c>
      <c r="H33" s="43">
        <v>0</v>
      </c>
      <c r="I33" s="43">
        <v>164494.75</v>
      </c>
      <c r="J33" s="36">
        <f>M33</f>
        <v>0</v>
      </c>
      <c r="K33" s="42">
        <v>0</v>
      </c>
      <c r="L33" s="42">
        <v>0</v>
      </c>
      <c r="M33" s="36">
        <v>0</v>
      </c>
      <c r="N33" s="36">
        <f>Q33</f>
        <v>0</v>
      </c>
      <c r="O33" s="42">
        <v>0</v>
      </c>
      <c r="P33" s="42">
        <v>0</v>
      </c>
      <c r="Q33" s="36">
        <v>0</v>
      </c>
    </row>
    <row r="34" spans="1:17" ht="69" customHeight="1">
      <c r="A34" s="26" t="s">
        <v>115</v>
      </c>
      <c r="B34" s="5" t="s">
        <v>15</v>
      </c>
      <c r="C34" s="4" t="s">
        <v>0</v>
      </c>
      <c r="D34" s="57" t="s">
        <v>60</v>
      </c>
      <c r="E34" s="58"/>
      <c r="F34" s="35">
        <f>G34+H34+I34</f>
        <v>4875483.04</v>
      </c>
      <c r="G34" s="41">
        <f>G35+G36</f>
        <v>0</v>
      </c>
      <c r="H34" s="41">
        <f>H35+H36</f>
        <v>3966300</v>
      </c>
      <c r="I34" s="41">
        <f>I35+I36</f>
        <v>909183.0399999999</v>
      </c>
      <c r="J34" s="35">
        <f>K34+L34+M34</f>
        <v>0</v>
      </c>
      <c r="K34" s="41">
        <f>K35+K36</f>
        <v>0</v>
      </c>
      <c r="L34" s="41">
        <f>L35+L36</f>
        <v>0</v>
      </c>
      <c r="M34" s="41">
        <f>M35+M36</f>
        <v>0</v>
      </c>
      <c r="N34" s="35">
        <f>O34+P34+Q34</f>
        <v>0</v>
      </c>
      <c r="O34" s="41">
        <f>O35+O36</f>
        <v>0</v>
      </c>
      <c r="P34" s="41">
        <f>P35+P36</f>
        <v>0</v>
      </c>
      <c r="Q34" s="41">
        <f>Q35+Q36</f>
        <v>0</v>
      </c>
    </row>
    <row r="35" spans="1:17" ht="100.5" customHeight="1">
      <c r="A35" s="26" t="s">
        <v>116</v>
      </c>
      <c r="B35" s="20" t="s">
        <v>158</v>
      </c>
      <c r="C35" s="4" t="s">
        <v>0</v>
      </c>
      <c r="D35" s="57" t="s">
        <v>31</v>
      </c>
      <c r="E35" s="58"/>
      <c r="F35" s="36">
        <f>I35</f>
        <v>773452.45</v>
      </c>
      <c r="G35" s="43">
        <v>0</v>
      </c>
      <c r="H35" s="43">
        <v>0</v>
      </c>
      <c r="I35" s="43">
        <v>773452.45</v>
      </c>
      <c r="J35" s="36">
        <f>M35</f>
        <v>0</v>
      </c>
      <c r="K35" s="42">
        <v>0</v>
      </c>
      <c r="L35" s="42">
        <v>0</v>
      </c>
      <c r="M35" s="36">
        <v>0</v>
      </c>
      <c r="N35" s="36">
        <f>Q35</f>
        <v>0</v>
      </c>
      <c r="O35" s="42">
        <v>0</v>
      </c>
      <c r="P35" s="42">
        <v>0</v>
      </c>
      <c r="Q35" s="36">
        <v>0</v>
      </c>
    </row>
    <row r="36" spans="1:17" ht="51.75" customHeight="1">
      <c r="A36" s="72" t="s">
        <v>117</v>
      </c>
      <c r="B36" s="69" t="s">
        <v>79</v>
      </c>
      <c r="C36" s="4" t="s">
        <v>0</v>
      </c>
      <c r="D36" s="57" t="s">
        <v>60</v>
      </c>
      <c r="E36" s="58"/>
      <c r="F36" s="36">
        <f>G36+H36+I36</f>
        <v>4102030.59</v>
      </c>
      <c r="G36" s="43">
        <f>G37+G38+G39</f>
        <v>0</v>
      </c>
      <c r="H36" s="43">
        <f>H37+H38+H39</f>
        <v>3966300</v>
      </c>
      <c r="I36" s="43">
        <f>I37+I38+I39</f>
        <v>135730.59</v>
      </c>
      <c r="J36" s="36">
        <f>K36+L36+M36</f>
        <v>0</v>
      </c>
      <c r="K36" s="43">
        <f>K37+K38</f>
        <v>0</v>
      </c>
      <c r="L36" s="43">
        <f>L37+L38</f>
        <v>0</v>
      </c>
      <c r="M36" s="43">
        <f>M37+M38</f>
        <v>0</v>
      </c>
      <c r="N36" s="36">
        <f>O36+P36+Q36</f>
        <v>0</v>
      </c>
      <c r="O36" s="43">
        <f>O37+O38</f>
        <v>0</v>
      </c>
      <c r="P36" s="43">
        <f>P37+P38</f>
        <v>0</v>
      </c>
      <c r="Q36" s="43">
        <f>Q37+Q38</f>
        <v>0</v>
      </c>
    </row>
    <row r="37" spans="1:17" ht="57" customHeight="1">
      <c r="A37" s="73"/>
      <c r="B37" s="70"/>
      <c r="C37" s="4" t="s">
        <v>0</v>
      </c>
      <c r="D37" s="57" t="s">
        <v>113</v>
      </c>
      <c r="E37" s="58"/>
      <c r="F37" s="36">
        <f>G37+H37+I37</f>
        <v>3966300</v>
      </c>
      <c r="G37" s="43">
        <v>0</v>
      </c>
      <c r="H37" s="43">
        <v>3966300</v>
      </c>
      <c r="I37" s="43">
        <v>0</v>
      </c>
      <c r="J37" s="36">
        <f>K37+L37+M37</f>
        <v>0</v>
      </c>
      <c r="K37" s="43">
        <v>0</v>
      </c>
      <c r="L37" s="43">
        <v>0</v>
      </c>
      <c r="M37" s="43">
        <v>0</v>
      </c>
      <c r="N37" s="36">
        <f>O37+P37+Q37</f>
        <v>0</v>
      </c>
      <c r="O37" s="43">
        <v>0</v>
      </c>
      <c r="P37" s="43">
        <v>0</v>
      </c>
      <c r="Q37" s="43">
        <v>0</v>
      </c>
    </row>
    <row r="38" spans="1:17" ht="45.75" customHeight="1">
      <c r="A38" s="73"/>
      <c r="B38" s="70"/>
      <c r="C38" s="4" t="s">
        <v>0</v>
      </c>
      <c r="D38" s="57" t="s">
        <v>113</v>
      </c>
      <c r="E38" s="58"/>
      <c r="F38" s="36">
        <f>G38+H38+I38</f>
        <v>40113.6</v>
      </c>
      <c r="G38" s="43">
        <v>0</v>
      </c>
      <c r="H38" s="43">
        <v>0</v>
      </c>
      <c r="I38" s="36">
        <v>40113.6</v>
      </c>
      <c r="J38" s="36">
        <f>M38</f>
        <v>0</v>
      </c>
      <c r="K38" s="42">
        <v>0</v>
      </c>
      <c r="L38" s="42">
        <v>0</v>
      </c>
      <c r="M38" s="36">
        <v>0</v>
      </c>
      <c r="N38" s="36">
        <f>Q38</f>
        <v>0</v>
      </c>
      <c r="O38" s="42">
        <v>0</v>
      </c>
      <c r="P38" s="42">
        <v>0</v>
      </c>
      <c r="Q38" s="36">
        <v>0</v>
      </c>
    </row>
    <row r="39" spans="1:17" ht="52.5" customHeight="1">
      <c r="A39" s="74"/>
      <c r="B39" s="71"/>
      <c r="C39" s="4" t="s">
        <v>0</v>
      </c>
      <c r="D39" s="57" t="s">
        <v>114</v>
      </c>
      <c r="E39" s="58"/>
      <c r="F39" s="36">
        <f>G39+H39+I39</f>
        <v>95616.99</v>
      </c>
      <c r="G39" s="43">
        <v>0</v>
      </c>
      <c r="H39" s="43">
        <v>0</v>
      </c>
      <c r="I39" s="36">
        <v>95616.99</v>
      </c>
      <c r="J39" s="36">
        <f>M39</f>
        <v>0</v>
      </c>
      <c r="K39" s="42">
        <v>0</v>
      </c>
      <c r="L39" s="42">
        <v>0</v>
      </c>
      <c r="M39" s="36">
        <v>0</v>
      </c>
      <c r="N39" s="36">
        <f>Q39</f>
        <v>0</v>
      </c>
      <c r="O39" s="42">
        <v>0</v>
      </c>
      <c r="P39" s="42">
        <v>0</v>
      </c>
      <c r="Q39" s="36">
        <v>0</v>
      </c>
    </row>
    <row r="40" spans="1:17" ht="42.75" customHeight="1">
      <c r="A40" s="39" t="s">
        <v>118</v>
      </c>
      <c r="B40" s="40" t="s">
        <v>27</v>
      </c>
      <c r="C40" s="4" t="s">
        <v>28</v>
      </c>
      <c r="D40" s="57" t="s">
        <v>60</v>
      </c>
      <c r="E40" s="58"/>
      <c r="F40" s="35">
        <f aca="true" t="shared" si="1" ref="F40:F45">G40+H40+I40</f>
        <v>7227067.17</v>
      </c>
      <c r="G40" s="41">
        <f>G41+G45+G46</f>
        <v>0</v>
      </c>
      <c r="H40" s="41">
        <f>H41+H45+H46+H47</f>
        <v>2960000</v>
      </c>
      <c r="I40" s="41">
        <f>I41+I45+I46+I47+I48</f>
        <v>4267067.17</v>
      </c>
      <c r="J40" s="35">
        <f>K40+L40+M40</f>
        <v>2989900</v>
      </c>
      <c r="K40" s="41">
        <f>K41+K45</f>
        <v>0</v>
      </c>
      <c r="L40" s="41">
        <f>L41+L45</f>
        <v>2960000</v>
      </c>
      <c r="M40" s="41">
        <f>M41+M45</f>
        <v>29900</v>
      </c>
      <c r="N40" s="35">
        <f>O40+P40+Q40</f>
        <v>2989900</v>
      </c>
      <c r="O40" s="41">
        <f>O41+O45</f>
        <v>0</v>
      </c>
      <c r="P40" s="41">
        <f>P41+P45</f>
        <v>2960000</v>
      </c>
      <c r="Q40" s="41">
        <f>Q41+Q45</f>
        <v>29900</v>
      </c>
    </row>
    <row r="41" spans="1:17" ht="58.5" customHeight="1">
      <c r="A41" s="72" t="s">
        <v>119</v>
      </c>
      <c r="B41" s="69" t="s">
        <v>32</v>
      </c>
      <c r="C41" s="4" t="s">
        <v>28</v>
      </c>
      <c r="D41" s="57" t="s">
        <v>60</v>
      </c>
      <c r="E41" s="58"/>
      <c r="F41" s="36">
        <f t="shared" si="1"/>
        <v>5986654.15</v>
      </c>
      <c r="G41" s="43">
        <f>G42+G43+G44</f>
        <v>0</v>
      </c>
      <c r="H41" s="43">
        <f>H42+H43+H44</f>
        <v>2960000</v>
      </c>
      <c r="I41" s="43">
        <f>I42+I43+I44</f>
        <v>3026654.15</v>
      </c>
      <c r="J41" s="36">
        <f>K41+L41+M41</f>
        <v>2989900</v>
      </c>
      <c r="K41" s="43">
        <f>K42+K43+K44</f>
        <v>0</v>
      </c>
      <c r="L41" s="43">
        <f>L42+L43+L44</f>
        <v>2960000</v>
      </c>
      <c r="M41" s="43">
        <f>M42+M43+M44</f>
        <v>29900</v>
      </c>
      <c r="N41" s="36">
        <f>O41+P41+Q41</f>
        <v>2989900</v>
      </c>
      <c r="O41" s="43">
        <f>O42+O43+O44</f>
        <v>0</v>
      </c>
      <c r="P41" s="43">
        <f>P42+P43+P44</f>
        <v>2960000</v>
      </c>
      <c r="Q41" s="43">
        <f>Q42+Q43+Q44</f>
        <v>29900</v>
      </c>
    </row>
    <row r="42" spans="1:17" ht="48" customHeight="1">
      <c r="A42" s="73"/>
      <c r="B42" s="70"/>
      <c r="C42" s="4" t="s">
        <v>28</v>
      </c>
      <c r="D42" s="44" t="s">
        <v>42</v>
      </c>
      <c r="E42" s="45"/>
      <c r="F42" s="36">
        <f t="shared" si="1"/>
        <v>2960000</v>
      </c>
      <c r="G42" s="43">
        <v>0</v>
      </c>
      <c r="H42" s="43">
        <v>2960000</v>
      </c>
      <c r="I42" s="43">
        <v>0</v>
      </c>
      <c r="J42" s="36">
        <f>K42+L42+M42</f>
        <v>2960000</v>
      </c>
      <c r="K42" s="43">
        <v>0</v>
      </c>
      <c r="L42" s="43">
        <f>M42+N42+O42</f>
        <v>2960000</v>
      </c>
      <c r="M42" s="43">
        <v>0</v>
      </c>
      <c r="N42" s="36">
        <f>O42+P42+Q42</f>
        <v>2960000</v>
      </c>
      <c r="O42" s="43">
        <v>0</v>
      </c>
      <c r="P42" s="43">
        <v>2960000</v>
      </c>
      <c r="Q42" s="43">
        <v>0</v>
      </c>
    </row>
    <row r="43" spans="1:17" ht="52.5" customHeight="1">
      <c r="A43" s="73"/>
      <c r="B43" s="70"/>
      <c r="C43" s="4" t="s">
        <v>28</v>
      </c>
      <c r="D43" s="57" t="s">
        <v>80</v>
      </c>
      <c r="E43" s="58"/>
      <c r="F43" s="36">
        <f t="shared" si="1"/>
        <v>29900</v>
      </c>
      <c r="G43" s="43">
        <v>0</v>
      </c>
      <c r="H43" s="43">
        <v>0</v>
      </c>
      <c r="I43" s="36">
        <v>29900</v>
      </c>
      <c r="J43" s="36">
        <f>K43+L43+M43</f>
        <v>29900</v>
      </c>
      <c r="K43" s="42">
        <v>0</v>
      </c>
      <c r="L43" s="43">
        <v>0</v>
      </c>
      <c r="M43" s="36">
        <v>29900</v>
      </c>
      <c r="N43" s="36">
        <f>O43+P43+Q43</f>
        <v>29900</v>
      </c>
      <c r="O43" s="36">
        <f>R43</f>
        <v>0</v>
      </c>
      <c r="P43" s="42">
        <v>0</v>
      </c>
      <c r="Q43" s="43">
        <v>29900</v>
      </c>
    </row>
    <row r="44" spans="1:17" ht="46.5" customHeight="1">
      <c r="A44" s="74"/>
      <c r="B44" s="71"/>
      <c r="C44" s="4" t="s">
        <v>28</v>
      </c>
      <c r="D44" s="57" t="s">
        <v>33</v>
      </c>
      <c r="E44" s="58"/>
      <c r="F44" s="36">
        <f t="shared" si="1"/>
        <v>2996754.15</v>
      </c>
      <c r="G44" s="43">
        <v>0</v>
      </c>
      <c r="H44" s="43">
        <v>0</v>
      </c>
      <c r="I44" s="36">
        <v>2996754.15</v>
      </c>
      <c r="J44" s="36">
        <f>M44</f>
        <v>0</v>
      </c>
      <c r="K44" s="42">
        <v>0</v>
      </c>
      <c r="L44" s="42">
        <v>0</v>
      </c>
      <c r="M44" s="36">
        <v>0</v>
      </c>
      <c r="N44" s="36">
        <f>Q44</f>
        <v>0</v>
      </c>
      <c r="O44" s="42">
        <v>0</v>
      </c>
      <c r="P44" s="42">
        <v>0</v>
      </c>
      <c r="Q44" s="36">
        <v>0</v>
      </c>
    </row>
    <row r="45" spans="1:17" ht="72.75" customHeight="1">
      <c r="A45" s="46" t="s">
        <v>120</v>
      </c>
      <c r="B45" s="20" t="s">
        <v>84</v>
      </c>
      <c r="C45" s="4" t="s">
        <v>28</v>
      </c>
      <c r="D45" s="57" t="s">
        <v>62</v>
      </c>
      <c r="E45" s="58"/>
      <c r="F45" s="36">
        <f t="shared" si="1"/>
        <v>543900</v>
      </c>
      <c r="G45" s="43">
        <v>0</v>
      </c>
      <c r="H45" s="43">
        <v>0</v>
      </c>
      <c r="I45" s="36">
        <v>543900</v>
      </c>
      <c r="J45" s="36">
        <f>M45</f>
        <v>0</v>
      </c>
      <c r="K45" s="42">
        <v>0</v>
      </c>
      <c r="L45" s="42">
        <v>0</v>
      </c>
      <c r="M45" s="36">
        <v>0</v>
      </c>
      <c r="N45" s="36">
        <f>Q45</f>
        <v>0</v>
      </c>
      <c r="O45" s="42">
        <v>0</v>
      </c>
      <c r="P45" s="42">
        <v>0</v>
      </c>
      <c r="Q45" s="36">
        <v>0</v>
      </c>
    </row>
    <row r="46" spans="1:17" ht="93.75" customHeight="1">
      <c r="A46" s="46" t="s">
        <v>121</v>
      </c>
      <c r="B46" s="20" t="s">
        <v>83</v>
      </c>
      <c r="C46" s="4" t="s">
        <v>28</v>
      </c>
      <c r="D46" s="57" t="s">
        <v>85</v>
      </c>
      <c r="E46" s="58"/>
      <c r="F46" s="36">
        <f aca="true" t="shared" si="2" ref="F46:F57">G46+H46+I46</f>
        <v>372836</v>
      </c>
      <c r="G46" s="43">
        <v>0</v>
      </c>
      <c r="H46" s="43">
        <v>0</v>
      </c>
      <c r="I46" s="36">
        <v>372836</v>
      </c>
      <c r="J46" s="36">
        <f>M46</f>
        <v>0</v>
      </c>
      <c r="K46" s="42">
        <v>0</v>
      </c>
      <c r="L46" s="42">
        <v>0</v>
      </c>
      <c r="M46" s="36">
        <v>0</v>
      </c>
      <c r="N46" s="36">
        <f>Q46</f>
        <v>0</v>
      </c>
      <c r="O46" s="42">
        <v>0</v>
      </c>
      <c r="P46" s="42">
        <v>0</v>
      </c>
      <c r="Q46" s="36">
        <v>0</v>
      </c>
    </row>
    <row r="47" spans="1:17" ht="89.25" customHeight="1">
      <c r="A47" s="46" t="s">
        <v>143</v>
      </c>
      <c r="B47" s="20" t="s">
        <v>144</v>
      </c>
      <c r="C47" s="4" t="s">
        <v>28</v>
      </c>
      <c r="D47" s="57" t="s">
        <v>145</v>
      </c>
      <c r="E47" s="58"/>
      <c r="F47" s="36">
        <f>G47+H47+I47</f>
        <v>120623.02</v>
      </c>
      <c r="G47" s="43">
        <v>0</v>
      </c>
      <c r="H47" s="43">
        <v>0</v>
      </c>
      <c r="I47" s="36">
        <v>120623.02</v>
      </c>
      <c r="J47" s="36">
        <f>M47</f>
        <v>0</v>
      </c>
      <c r="K47" s="42">
        <v>0</v>
      </c>
      <c r="L47" s="42">
        <v>0</v>
      </c>
      <c r="M47" s="36">
        <v>0</v>
      </c>
      <c r="N47" s="36">
        <f>Q47</f>
        <v>0</v>
      </c>
      <c r="O47" s="42">
        <v>0</v>
      </c>
      <c r="P47" s="42">
        <v>0</v>
      </c>
      <c r="Q47" s="36">
        <v>0</v>
      </c>
    </row>
    <row r="48" spans="1:17" ht="75.75" customHeight="1">
      <c r="A48" s="46" t="s">
        <v>146</v>
      </c>
      <c r="B48" s="20" t="s">
        <v>147</v>
      </c>
      <c r="C48" s="4" t="s">
        <v>28</v>
      </c>
      <c r="D48" s="57" t="s">
        <v>148</v>
      </c>
      <c r="E48" s="58"/>
      <c r="F48" s="36">
        <f>G48+H48+I48</f>
        <v>203054</v>
      </c>
      <c r="G48" s="43">
        <v>0</v>
      </c>
      <c r="H48" s="43">
        <v>0</v>
      </c>
      <c r="I48" s="36">
        <v>203054</v>
      </c>
      <c r="J48" s="36">
        <f>M48</f>
        <v>0</v>
      </c>
      <c r="K48" s="42">
        <v>0</v>
      </c>
      <c r="L48" s="42">
        <v>0</v>
      </c>
      <c r="M48" s="36">
        <v>0</v>
      </c>
      <c r="N48" s="36">
        <f>Q48</f>
        <v>0</v>
      </c>
      <c r="O48" s="42">
        <v>0</v>
      </c>
      <c r="P48" s="42">
        <v>0</v>
      </c>
      <c r="Q48" s="36">
        <v>0</v>
      </c>
    </row>
    <row r="49" spans="1:17" ht="56.25" customHeight="1">
      <c r="A49" s="39" t="s">
        <v>122</v>
      </c>
      <c r="B49" s="40" t="s">
        <v>123</v>
      </c>
      <c r="C49" s="4" t="s">
        <v>124</v>
      </c>
      <c r="D49" s="57" t="s">
        <v>60</v>
      </c>
      <c r="E49" s="58"/>
      <c r="F49" s="35">
        <f t="shared" si="2"/>
        <v>9293946.2</v>
      </c>
      <c r="G49" s="41">
        <f>G50+G51+G52+G53</f>
        <v>0</v>
      </c>
      <c r="H49" s="41">
        <f>H50+H51+H52+H53</f>
        <v>8007876</v>
      </c>
      <c r="I49" s="41">
        <f>I50+I51+I52+I53+I56</f>
        <v>1286070.2</v>
      </c>
      <c r="J49" s="35">
        <f>K49+L49+M49</f>
        <v>0</v>
      </c>
      <c r="K49" s="41">
        <f>K50+K51+K52</f>
        <v>0</v>
      </c>
      <c r="L49" s="41">
        <f>L50+L51+L52</f>
        <v>0</v>
      </c>
      <c r="M49" s="41">
        <f>M50+M51+M52</f>
        <v>0</v>
      </c>
      <c r="N49" s="35">
        <f>O49+P49+Q49</f>
        <v>0</v>
      </c>
      <c r="O49" s="41">
        <f>O50+O51+O52</f>
        <v>0</v>
      </c>
      <c r="P49" s="41">
        <f>P50+P51+P52</f>
        <v>0</v>
      </c>
      <c r="Q49" s="41">
        <f>Q50+Q51+Q52</f>
        <v>0</v>
      </c>
    </row>
    <row r="50" spans="1:17" ht="96.75" customHeight="1">
      <c r="A50" s="46" t="s">
        <v>125</v>
      </c>
      <c r="B50" s="20" t="s">
        <v>128</v>
      </c>
      <c r="C50" s="4" t="s">
        <v>124</v>
      </c>
      <c r="D50" s="57" t="s">
        <v>129</v>
      </c>
      <c r="E50" s="58"/>
      <c r="F50" s="36">
        <f t="shared" si="2"/>
        <v>31771</v>
      </c>
      <c r="G50" s="43">
        <v>0</v>
      </c>
      <c r="H50" s="43">
        <v>0</v>
      </c>
      <c r="I50" s="36">
        <v>31771</v>
      </c>
      <c r="J50" s="36">
        <f>M50</f>
        <v>0</v>
      </c>
      <c r="K50" s="42">
        <v>0</v>
      </c>
      <c r="L50" s="42">
        <v>0</v>
      </c>
      <c r="M50" s="36">
        <v>0</v>
      </c>
      <c r="N50" s="36">
        <f>Q50</f>
        <v>0</v>
      </c>
      <c r="O50" s="42">
        <v>0</v>
      </c>
      <c r="P50" s="42">
        <v>0</v>
      </c>
      <c r="Q50" s="36">
        <v>0</v>
      </c>
    </row>
    <row r="51" spans="1:17" ht="97.5" customHeight="1">
      <c r="A51" s="46" t="s">
        <v>126</v>
      </c>
      <c r="B51" s="20" t="s">
        <v>135</v>
      </c>
      <c r="C51" s="4" t="s">
        <v>124</v>
      </c>
      <c r="D51" s="57" t="s">
        <v>134</v>
      </c>
      <c r="E51" s="58"/>
      <c r="F51" s="36">
        <f t="shared" si="2"/>
        <v>120000</v>
      </c>
      <c r="G51" s="43">
        <v>0</v>
      </c>
      <c r="H51" s="43">
        <v>0</v>
      </c>
      <c r="I51" s="36">
        <v>120000</v>
      </c>
      <c r="J51" s="36">
        <f>M51</f>
        <v>0</v>
      </c>
      <c r="K51" s="42">
        <v>0</v>
      </c>
      <c r="L51" s="42">
        <v>0</v>
      </c>
      <c r="M51" s="36">
        <v>0</v>
      </c>
      <c r="N51" s="36">
        <f>Q51</f>
        <v>0</v>
      </c>
      <c r="O51" s="42">
        <v>0</v>
      </c>
      <c r="P51" s="42">
        <v>0</v>
      </c>
      <c r="Q51" s="36">
        <v>0</v>
      </c>
    </row>
    <row r="52" spans="1:17" ht="120" customHeight="1">
      <c r="A52" s="46" t="s">
        <v>127</v>
      </c>
      <c r="B52" s="20" t="s">
        <v>136</v>
      </c>
      <c r="C52" s="4" t="s">
        <v>124</v>
      </c>
      <c r="D52" s="57" t="s">
        <v>137</v>
      </c>
      <c r="E52" s="58"/>
      <c r="F52" s="36">
        <f t="shared" si="2"/>
        <v>100000</v>
      </c>
      <c r="G52" s="43">
        <v>0</v>
      </c>
      <c r="H52" s="43">
        <v>0</v>
      </c>
      <c r="I52" s="36">
        <v>100000</v>
      </c>
      <c r="J52" s="36">
        <f>M52</f>
        <v>0</v>
      </c>
      <c r="K52" s="42">
        <v>0</v>
      </c>
      <c r="L52" s="42">
        <v>0</v>
      </c>
      <c r="M52" s="36">
        <v>0</v>
      </c>
      <c r="N52" s="36">
        <f>Q52</f>
        <v>0</v>
      </c>
      <c r="O52" s="42">
        <v>0</v>
      </c>
      <c r="P52" s="42">
        <v>0</v>
      </c>
      <c r="Q52" s="36">
        <v>0</v>
      </c>
    </row>
    <row r="53" spans="1:17" ht="58.5" customHeight="1">
      <c r="A53" s="61" t="s">
        <v>139</v>
      </c>
      <c r="B53" s="64" t="s">
        <v>138</v>
      </c>
      <c r="C53" s="4" t="s">
        <v>124</v>
      </c>
      <c r="D53" s="57" t="s">
        <v>60</v>
      </c>
      <c r="E53" s="58"/>
      <c r="F53" s="36">
        <f t="shared" si="2"/>
        <v>8897640</v>
      </c>
      <c r="G53" s="43">
        <f>G54+G55</f>
        <v>0</v>
      </c>
      <c r="H53" s="43">
        <f>H54+H55</f>
        <v>8007876</v>
      </c>
      <c r="I53" s="43">
        <f>I54+I55</f>
        <v>889764</v>
      </c>
      <c r="J53" s="36">
        <f>K53+L53+M53</f>
        <v>0</v>
      </c>
      <c r="K53" s="42">
        <v>0</v>
      </c>
      <c r="L53" s="42">
        <v>0</v>
      </c>
      <c r="M53" s="36">
        <v>0</v>
      </c>
      <c r="N53" s="36">
        <f>Q53</f>
        <v>0</v>
      </c>
      <c r="O53" s="42">
        <v>0</v>
      </c>
      <c r="P53" s="42">
        <v>0</v>
      </c>
      <c r="Q53" s="36">
        <v>0</v>
      </c>
    </row>
    <row r="54" spans="1:17" ht="58.5" customHeight="1">
      <c r="A54" s="62"/>
      <c r="B54" s="65"/>
      <c r="C54" s="4" t="s">
        <v>124</v>
      </c>
      <c r="D54" s="44" t="s">
        <v>140</v>
      </c>
      <c r="E54" s="45"/>
      <c r="F54" s="36">
        <f t="shared" si="2"/>
        <v>8007876</v>
      </c>
      <c r="G54" s="43">
        <v>0</v>
      </c>
      <c r="H54" s="43">
        <v>8007876</v>
      </c>
      <c r="I54" s="43">
        <v>0</v>
      </c>
      <c r="J54" s="36">
        <f>K54+L54+M54</f>
        <v>0</v>
      </c>
      <c r="K54" s="43">
        <v>0</v>
      </c>
      <c r="L54" s="43">
        <f>M54+N54+O54</f>
        <v>0</v>
      </c>
      <c r="M54" s="43">
        <v>0</v>
      </c>
      <c r="N54" s="36">
        <f>O54+P54+Q54</f>
        <v>0</v>
      </c>
      <c r="O54" s="43">
        <v>0</v>
      </c>
      <c r="P54" s="43">
        <v>0</v>
      </c>
      <c r="Q54" s="43">
        <v>0</v>
      </c>
    </row>
    <row r="55" spans="1:17" ht="57" customHeight="1">
      <c r="A55" s="63"/>
      <c r="B55" s="66"/>
      <c r="C55" s="4" t="s">
        <v>124</v>
      </c>
      <c r="D55" s="57" t="s">
        <v>141</v>
      </c>
      <c r="E55" s="58"/>
      <c r="F55" s="36">
        <f t="shared" si="2"/>
        <v>889764</v>
      </c>
      <c r="G55" s="43">
        <v>0</v>
      </c>
      <c r="H55" s="43">
        <v>0</v>
      </c>
      <c r="I55" s="36">
        <v>889764</v>
      </c>
      <c r="J55" s="36">
        <f>K55+L55+M55</f>
        <v>0</v>
      </c>
      <c r="K55" s="42">
        <v>0</v>
      </c>
      <c r="L55" s="43">
        <v>0</v>
      </c>
      <c r="M55" s="36">
        <v>0</v>
      </c>
      <c r="N55" s="36">
        <f>O55+P55+Q55</f>
        <v>0</v>
      </c>
      <c r="O55" s="36">
        <f>R55</f>
        <v>0</v>
      </c>
      <c r="P55" s="42">
        <v>0</v>
      </c>
      <c r="Q55" s="43">
        <v>0</v>
      </c>
    </row>
    <row r="56" spans="1:17" ht="69" customHeight="1">
      <c r="A56" s="46" t="s">
        <v>152</v>
      </c>
      <c r="B56" s="20" t="s">
        <v>154</v>
      </c>
      <c r="C56" s="4" t="s">
        <v>124</v>
      </c>
      <c r="D56" s="57" t="s">
        <v>153</v>
      </c>
      <c r="E56" s="58"/>
      <c r="F56" s="36">
        <f>G56+H56+I56</f>
        <v>144535.2</v>
      </c>
      <c r="G56" s="43">
        <v>0</v>
      </c>
      <c r="H56" s="43">
        <v>0</v>
      </c>
      <c r="I56" s="36">
        <v>144535.2</v>
      </c>
      <c r="J56" s="36">
        <f>M56</f>
        <v>0</v>
      </c>
      <c r="K56" s="42">
        <v>0</v>
      </c>
      <c r="L56" s="42">
        <v>0</v>
      </c>
      <c r="M56" s="36">
        <v>0</v>
      </c>
      <c r="N56" s="36">
        <f>Q56</f>
        <v>0</v>
      </c>
      <c r="O56" s="42">
        <v>0</v>
      </c>
      <c r="P56" s="42">
        <v>0</v>
      </c>
      <c r="Q56" s="36">
        <v>0</v>
      </c>
    </row>
    <row r="57" spans="1:17" ht="52.5" customHeight="1">
      <c r="A57" s="16"/>
      <c r="B57" s="48" t="s">
        <v>6</v>
      </c>
      <c r="C57" s="6"/>
      <c r="D57" s="6"/>
      <c r="E57" s="6"/>
      <c r="F57" s="50">
        <f t="shared" si="2"/>
        <v>40285956.72</v>
      </c>
      <c r="G57" s="49">
        <f>G16+G18+G20+G22+G25+G27+G32+G34+G40+G49</f>
        <v>0</v>
      </c>
      <c r="H57" s="49">
        <f>H16+H18+H20+H22+H25+H27+H32+H34+H40+H49</f>
        <v>27295176</v>
      </c>
      <c r="I57" s="49">
        <f>I16+I18+I20+I22+I25+I27+I32+I34+I40+I49</f>
        <v>12990780.719999999</v>
      </c>
      <c r="J57" s="50">
        <f>K57+L57+M57</f>
        <v>5595300</v>
      </c>
      <c r="K57" s="49">
        <f>K16+K18+K20+K22+K25+K27+K32+K34+K40+K49</f>
        <v>0</v>
      </c>
      <c r="L57" s="49">
        <f>L16+L18+L20+L22+L25+L27+L32+L34+L40+L49</f>
        <v>2960000</v>
      </c>
      <c r="M57" s="49">
        <f>M16+M18+M20+M22+M25+M27+M32+M34+M40+M49</f>
        <v>2635300</v>
      </c>
      <c r="N57" s="50">
        <f>O57+P57+Q57</f>
        <v>5595300</v>
      </c>
      <c r="O57" s="49">
        <f>O16+O18+O20+O22+O25+O27+O32+O34+O40+O49</f>
        <v>0</v>
      </c>
      <c r="P57" s="49">
        <f>P16+P18+P20+P22+P25+P27+P32+P34+P40+P49</f>
        <v>2960000</v>
      </c>
      <c r="Q57" s="49">
        <f>Q16+Q18+Q20+Q22+Q25+Q27+Q32+Q34+Q40+Q49</f>
        <v>2635300</v>
      </c>
    </row>
    <row r="58" spans="1:17" ht="27">
      <c r="A58" s="17"/>
      <c r="B58" s="7"/>
      <c r="C58" s="8"/>
      <c r="D58" s="8"/>
      <c r="E58" s="8"/>
      <c r="F58" s="9"/>
      <c r="G58" s="10"/>
      <c r="H58" s="10"/>
      <c r="I58" s="10"/>
      <c r="J58" s="9"/>
      <c r="K58" s="10"/>
      <c r="L58" s="10"/>
      <c r="M58" s="10"/>
      <c r="N58" s="9"/>
      <c r="O58" s="10"/>
      <c r="P58" s="10"/>
      <c r="Q58" s="11"/>
    </row>
    <row r="59" spans="1:17" ht="27">
      <c r="A59" s="13"/>
      <c r="B59" s="12" t="s">
        <v>13</v>
      </c>
      <c r="C59" s="13"/>
      <c r="D59" s="13"/>
      <c r="E59" s="13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3"/>
    </row>
    <row r="60" spans="1:17" ht="87.75" customHeight="1">
      <c r="A60" s="2" t="s">
        <v>1</v>
      </c>
      <c r="B60" s="60" t="s">
        <v>58</v>
      </c>
      <c r="C60" s="60"/>
      <c r="D60" s="22" t="s">
        <v>3</v>
      </c>
      <c r="E60" s="22"/>
      <c r="F60" s="31" t="s">
        <v>55</v>
      </c>
      <c r="G60" s="34" t="s">
        <v>34</v>
      </c>
      <c r="H60" s="34" t="s">
        <v>44</v>
      </c>
      <c r="I60" s="34" t="s">
        <v>65</v>
      </c>
      <c r="J60" s="29"/>
      <c r="K60" s="29"/>
      <c r="L60" s="29"/>
      <c r="M60" s="29"/>
      <c r="N60" s="14"/>
      <c r="O60" s="14"/>
      <c r="P60" s="14"/>
      <c r="Q60" s="13"/>
    </row>
    <row r="61" spans="1:17" ht="91.5" customHeight="1">
      <c r="A61" s="25" t="s">
        <v>11</v>
      </c>
      <c r="B61" s="55" t="s">
        <v>46</v>
      </c>
      <c r="C61" s="55"/>
      <c r="D61" s="56" t="s">
        <v>45</v>
      </c>
      <c r="E61" s="56"/>
      <c r="F61" s="32" t="s">
        <v>61</v>
      </c>
      <c r="G61" s="35">
        <f>G62+G63+G64</f>
        <v>6980106.600000001</v>
      </c>
      <c r="H61" s="35">
        <f>H62+H63+H64</f>
        <v>2989900</v>
      </c>
      <c r="I61" s="35">
        <f>I62+I63+I64</f>
        <v>2989900</v>
      </c>
      <c r="J61" s="30"/>
      <c r="K61" s="30"/>
      <c r="L61" s="30"/>
      <c r="M61" s="30"/>
      <c r="N61" s="14"/>
      <c r="O61" s="14"/>
      <c r="P61" s="14"/>
      <c r="Q61" s="13"/>
    </row>
    <row r="62" spans="1:17" ht="33" customHeight="1">
      <c r="A62" s="25" t="s">
        <v>20</v>
      </c>
      <c r="B62" s="59" t="s">
        <v>14</v>
      </c>
      <c r="C62" s="59"/>
      <c r="D62" s="54" t="s">
        <v>47</v>
      </c>
      <c r="E62" s="54"/>
      <c r="F62" s="33" t="s">
        <v>0</v>
      </c>
      <c r="G62" s="36">
        <f>F35</f>
        <v>773452.45</v>
      </c>
      <c r="H62" s="36">
        <f>J35</f>
        <v>0</v>
      </c>
      <c r="I62" s="51">
        <f>N35</f>
        <v>0</v>
      </c>
      <c r="J62" s="30"/>
      <c r="K62" s="30"/>
      <c r="L62" s="30"/>
      <c r="M62" s="30"/>
      <c r="N62" s="14"/>
      <c r="O62" s="14"/>
      <c r="P62" s="14"/>
      <c r="Q62" s="13"/>
    </row>
    <row r="63" spans="1:17" ht="31.5" customHeight="1">
      <c r="A63" s="25" t="s">
        <v>54</v>
      </c>
      <c r="B63" s="59" t="s">
        <v>29</v>
      </c>
      <c r="C63" s="59"/>
      <c r="D63" s="54" t="s">
        <v>47</v>
      </c>
      <c r="E63" s="54"/>
      <c r="F63" s="33" t="s">
        <v>28</v>
      </c>
      <c r="G63" s="36">
        <f>F41</f>
        <v>5986654.15</v>
      </c>
      <c r="H63" s="36">
        <f>J41</f>
        <v>2989900</v>
      </c>
      <c r="I63" s="37">
        <f>N41</f>
        <v>2989900</v>
      </c>
      <c r="J63" s="30"/>
      <c r="K63" s="30"/>
      <c r="L63" s="30"/>
      <c r="M63" s="30"/>
      <c r="N63" s="14"/>
      <c r="O63" s="14"/>
      <c r="P63" s="14"/>
      <c r="Q63" s="13"/>
    </row>
    <row r="64" spans="1:17" ht="33" customHeight="1">
      <c r="A64" s="25" t="s">
        <v>142</v>
      </c>
      <c r="B64" s="59" t="s">
        <v>132</v>
      </c>
      <c r="C64" s="59"/>
      <c r="D64" s="54" t="s">
        <v>47</v>
      </c>
      <c r="E64" s="54"/>
      <c r="F64" s="33" t="s">
        <v>124</v>
      </c>
      <c r="G64" s="36">
        <f>F51+F52</f>
        <v>220000</v>
      </c>
      <c r="H64" s="36">
        <f>J51+J52</f>
        <v>0</v>
      </c>
      <c r="I64" s="51">
        <f>N51+N52</f>
        <v>0</v>
      </c>
      <c r="J64" s="30"/>
      <c r="K64" s="30"/>
      <c r="L64" s="30"/>
      <c r="M64" s="30"/>
      <c r="N64" s="14"/>
      <c r="O64" s="14"/>
      <c r="P64" s="14"/>
      <c r="Q64" s="13"/>
    </row>
    <row r="65" spans="1:17" ht="75" customHeight="1">
      <c r="A65" s="25" t="s">
        <v>12</v>
      </c>
      <c r="B65" s="55" t="s">
        <v>49</v>
      </c>
      <c r="C65" s="55"/>
      <c r="D65" s="56" t="s">
        <v>48</v>
      </c>
      <c r="E65" s="56"/>
      <c r="F65" s="32" t="s">
        <v>61</v>
      </c>
      <c r="G65" s="35">
        <f>SUM(G66)</f>
        <v>2804041.66</v>
      </c>
      <c r="H65" s="35">
        <f>SUM(H66)</f>
        <v>0</v>
      </c>
      <c r="I65" s="35">
        <f>SUM(I66)</f>
        <v>0</v>
      </c>
      <c r="J65" s="30"/>
      <c r="K65" s="30"/>
      <c r="L65" s="30"/>
      <c r="M65" s="30"/>
      <c r="N65" s="14"/>
      <c r="O65" s="14"/>
      <c r="P65" s="14"/>
      <c r="Q65" s="13"/>
    </row>
    <row r="66" spans="1:17" ht="36.75" customHeight="1">
      <c r="A66" s="25" t="s">
        <v>21</v>
      </c>
      <c r="B66" s="77" t="s">
        <v>39</v>
      </c>
      <c r="C66" s="77"/>
      <c r="D66" s="54" t="s">
        <v>50</v>
      </c>
      <c r="E66" s="54"/>
      <c r="F66" s="27" t="s">
        <v>37</v>
      </c>
      <c r="G66" s="38">
        <f>F23+F24</f>
        <v>2804041.66</v>
      </c>
      <c r="H66" s="38">
        <v>0</v>
      </c>
      <c r="I66" s="51">
        <v>0</v>
      </c>
      <c r="J66" s="30"/>
      <c r="K66" s="30"/>
      <c r="L66" s="30"/>
      <c r="M66" s="30"/>
      <c r="N66" s="14"/>
      <c r="O66" s="14"/>
      <c r="P66" s="14"/>
      <c r="Q66" s="13"/>
    </row>
    <row r="67" spans="1:17" ht="69" customHeight="1">
      <c r="A67" s="25" t="s">
        <v>19</v>
      </c>
      <c r="B67" s="55" t="s">
        <v>52</v>
      </c>
      <c r="C67" s="55"/>
      <c r="D67" s="56" t="s">
        <v>51</v>
      </c>
      <c r="E67" s="56"/>
      <c r="F67" s="32" t="s">
        <v>61</v>
      </c>
      <c r="G67" s="35">
        <f>G68+G69+G70+G71+G72+G73+G74+G75+G76</f>
        <v>30154219.26</v>
      </c>
      <c r="H67" s="35">
        <f>H68+H69+H70+H71+H72+H73+H74+H75+H76</f>
        <v>2605400</v>
      </c>
      <c r="I67" s="35">
        <f>I68+I69+I70+I71+I72+I73+I74+I75+I76</f>
        <v>2605400</v>
      </c>
      <c r="J67" s="30"/>
      <c r="K67" s="30"/>
      <c r="L67" s="30"/>
      <c r="M67" s="30"/>
      <c r="N67" s="14"/>
      <c r="O67" s="14"/>
      <c r="P67" s="14"/>
      <c r="Q67" s="13"/>
    </row>
    <row r="68" spans="1:17" ht="43.5" customHeight="1">
      <c r="A68" s="25" t="s">
        <v>22</v>
      </c>
      <c r="B68" s="59" t="s">
        <v>92</v>
      </c>
      <c r="C68" s="59"/>
      <c r="D68" s="54" t="s">
        <v>53</v>
      </c>
      <c r="E68" s="54"/>
      <c r="F68" s="33" t="s">
        <v>90</v>
      </c>
      <c r="G68" s="36">
        <f>F17</f>
        <v>190000</v>
      </c>
      <c r="H68" s="36">
        <f>J16</f>
        <v>0</v>
      </c>
      <c r="I68" s="36">
        <f>N16</f>
        <v>0</v>
      </c>
      <c r="J68" s="30"/>
      <c r="K68" s="30"/>
      <c r="L68" s="30"/>
      <c r="M68" s="30"/>
      <c r="N68" s="14"/>
      <c r="O68" s="14"/>
      <c r="P68" s="14"/>
      <c r="Q68" s="13"/>
    </row>
    <row r="69" spans="1:17" ht="69" customHeight="1">
      <c r="A69" s="25" t="s">
        <v>86</v>
      </c>
      <c r="B69" s="75" t="s">
        <v>96</v>
      </c>
      <c r="C69" s="75"/>
      <c r="D69" s="54" t="s">
        <v>53</v>
      </c>
      <c r="E69" s="54"/>
      <c r="F69" s="33" t="s">
        <v>94</v>
      </c>
      <c r="G69" s="36">
        <f>F18</f>
        <v>118510.63</v>
      </c>
      <c r="H69" s="36">
        <f>J17</f>
        <v>0</v>
      </c>
      <c r="I69" s="36">
        <f>N17</f>
        <v>0</v>
      </c>
      <c r="J69" s="30"/>
      <c r="K69" s="30"/>
      <c r="L69" s="30"/>
      <c r="M69" s="30"/>
      <c r="N69" s="14"/>
      <c r="O69" s="14"/>
      <c r="P69" s="14"/>
      <c r="Q69" s="13"/>
    </row>
    <row r="70" spans="1:17" ht="42" customHeight="1">
      <c r="A70" s="25" t="s">
        <v>56</v>
      </c>
      <c r="B70" s="59" t="s">
        <v>102</v>
      </c>
      <c r="C70" s="59"/>
      <c r="D70" s="54" t="s">
        <v>53</v>
      </c>
      <c r="E70" s="54"/>
      <c r="F70" s="33" t="s">
        <v>99</v>
      </c>
      <c r="G70" s="36">
        <f>F20</f>
        <v>401889.6</v>
      </c>
      <c r="H70" s="36">
        <f>J20</f>
        <v>0</v>
      </c>
      <c r="I70" s="36">
        <f>N20</f>
        <v>0</v>
      </c>
      <c r="J70" s="30"/>
      <c r="K70" s="30"/>
      <c r="L70" s="30"/>
      <c r="M70" s="30"/>
      <c r="N70" s="14"/>
      <c r="O70" s="14"/>
      <c r="P70" s="14"/>
      <c r="Q70" s="13"/>
    </row>
    <row r="71" spans="1:17" ht="36.75" customHeight="1">
      <c r="A71" s="25" t="s">
        <v>87</v>
      </c>
      <c r="B71" s="59" t="s">
        <v>59</v>
      </c>
      <c r="C71" s="59"/>
      <c r="D71" s="54" t="s">
        <v>53</v>
      </c>
      <c r="E71" s="54"/>
      <c r="F71" s="33" t="s">
        <v>18</v>
      </c>
      <c r="G71" s="36">
        <v>2605400</v>
      </c>
      <c r="H71" s="36">
        <v>2605400</v>
      </c>
      <c r="I71" s="36">
        <v>2605400</v>
      </c>
      <c r="J71" s="30"/>
      <c r="K71" s="30"/>
      <c r="L71" s="30"/>
      <c r="M71" s="30"/>
      <c r="N71" s="14"/>
      <c r="O71" s="14"/>
      <c r="P71" s="14"/>
      <c r="Q71" s="13"/>
    </row>
    <row r="72" spans="1:17" ht="36.75" customHeight="1">
      <c r="A72" s="25" t="s">
        <v>109</v>
      </c>
      <c r="B72" s="59" t="s">
        <v>77</v>
      </c>
      <c r="C72" s="59"/>
      <c r="D72" s="54" t="s">
        <v>53</v>
      </c>
      <c r="E72" s="54"/>
      <c r="F72" s="33" t="s">
        <v>73</v>
      </c>
      <c r="G72" s="36">
        <f>F28</f>
        <v>12605123.67</v>
      </c>
      <c r="H72" s="36">
        <f>J27</f>
        <v>0</v>
      </c>
      <c r="I72" s="36">
        <f>N27</f>
        <v>0</v>
      </c>
      <c r="J72" s="30"/>
      <c r="K72" s="30"/>
      <c r="L72" s="30"/>
      <c r="M72" s="30"/>
      <c r="N72" s="14"/>
      <c r="O72" s="14"/>
      <c r="P72" s="14"/>
      <c r="Q72" s="13"/>
    </row>
    <row r="73" spans="1:17" ht="36.75" customHeight="1">
      <c r="A73" s="25" t="s">
        <v>110</v>
      </c>
      <c r="B73" s="59" t="s">
        <v>111</v>
      </c>
      <c r="C73" s="59"/>
      <c r="D73" s="54" t="s">
        <v>53</v>
      </c>
      <c r="E73" s="54"/>
      <c r="F73" s="33" t="s">
        <v>108</v>
      </c>
      <c r="G73" s="36">
        <f>F32</f>
        <v>164494.75</v>
      </c>
      <c r="H73" s="36">
        <f>J32</f>
        <v>0</v>
      </c>
      <c r="I73" s="36">
        <f>N32</f>
        <v>0</v>
      </c>
      <c r="J73" s="30"/>
      <c r="K73" s="30"/>
      <c r="L73" s="30"/>
      <c r="M73" s="30"/>
      <c r="N73" s="14"/>
      <c r="O73" s="14"/>
      <c r="P73" s="14"/>
      <c r="Q73" s="13"/>
    </row>
    <row r="74" spans="1:17" ht="36.75" customHeight="1">
      <c r="A74" s="25" t="s">
        <v>112</v>
      </c>
      <c r="B74" s="59" t="s">
        <v>14</v>
      </c>
      <c r="C74" s="59"/>
      <c r="D74" s="54" t="s">
        <v>53</v>
      </c>
      <c r="E74" s="54"/>
      <c r="F74" s="33" t="s">
        <v>0</v>
      </c>
      <c r="G74" s="36">
        <f>F36</f>
        <v>4102030.59</v>
      </c>
      <c r="H74" s="36">
        <f>J28</f>
        <v>0</v>
      </c>
      <c r="I74" s="36">
        <f>N28</f>
        <v>0</v>
      </c>
      <c r="J74" s="30"/>
      <c r="K74" s="30"/>
      <c r="L74" s="30"/>
      <c r="M74" s="30"/>
      <c r="N74" s="14"/>
      <c r="O74" s="14"/>
      <c r="P74" s="14"/>
      <c r="Q74" s="13"/>
    </row>
    <row r="75" spans="1:17" ht="34.5" customHeight="1">
      <c r="A75" s="25" t="s">
        <v>130</v>
      </c>
      <c r="B75" s="52" t="s">
        <v>29</v>
      </c>
      <c r="C75" s="53"/>
      <c r="D75" s="54" t="s">
        <v>53</v>
      </c>
      <c r="E75" s="54"/>
      <c r="F75" s="33" t="s">
        <v>28</v>
      </c>
      <c r="G75" s="36">
        <f>F45+F46+F47</f>
        <v>1037359.02</v>
      </c>
      <c r="H75" s="36">
        <f>J45</f>
        <v>0</v>
      </c>
      <c r="I75" s="51">
        <f>N45</f>
        <v>0</v>
      </c>
      <c r="J75" s="30"/>
      <c r="K75" s="30"/>
      <c r="L75" s="30"/>
      <c r="M75" s="30"/>
      <c r="N75" s="14"/>
      <c r="O75" s="14"/>
      <c r="P75" s="14"/>
      <c r="Q75" s="13"/>
    </row>
    <row r="76" spans="1:17" ht="34.5" customHeight="1">
      <c r="A76" s="25" t="s">
        <v>131</v>
      </c>
      <c r="B76" s="52" t="s">
        <v>132</v>
      </c>
      <c r="C76" s="53"/>
      <c r="D76" s="54" t="s">
        <v>53</v>
      </c>
      <c r="E76" s="54"/>
      <c r="F76" s="33" t="s">
        <v>124</v>
      </c>
      <c r="G76" s="36">
        <f>F50+F53</f>
        <v>8929411</v>
      </c>
      <c r="H76" s="36">
        <f>J49</f>
        <v>0</v>
      </c>
      <c r="I76" s="51">
        <f>N49</f>
        <v>0</v>
      </c>
      <c r="J76" s="30"/>
      <c r="K76" s="30"/>
      <c r="L76" s="30"/>
      <c r="M76" s="30"/>
      <c r="N76" s="14"/>
      <c r="O76" s="14"/>
      <c r="P76" s="14"/>
      <c r="Q76" s="13"/>
    </row>
    <row r="77" spans="1:17" ht="34.5" customHeight="1">
      <c r="A77" s="25" t="s">
        <v>41</v>
      </c>
      <c r="B77" s="55" t="s">
        <v>149</v>
      </c>
      <c r="C77" s="55"/>
      <c r="D77" s="56" t="s">
        <v>150</v>
      </c>
      <c r="E77" s="56"/>
      <c r="F77" s="32" t="s">
        <v>61</v>
      </c>
      <c r="G77" s="35">
        <f>SUM(G78)</f>
        <v>203054</v>
      </c>
      <c r="H77" s="35">
        <f>SUM(H78)</f>
        <v>0</v>
      </c>
      <c r="I77" s="35">
        <f>SUM(I78)</f>
        <v>0</v>
      </c>
      <c r="J77" s="30"/>
      <c r="K77" s="30"/>
      <c r="L77" s="30"/>
      <c r="M77" s="30"/>
      <c r="N77" s="14"/>
      <c r="O77" s="14"/>
      <c r="P77" s="14"/>
      <c r="Q77" s="13"/>
    </row>
    <row r="78" spans="1:17" ht="39.75" customHeight="1">
      <c r="A78" s="25" t="s">
        <v>30</v>
      </c>
      <c r="B78" s="52" t="s">
        <v>29</v>
      </c>
      <c r="C78" s="53"/>
      <c r="D78" s="54" t="s">
        <v>151</v>
      </c>
      <c r="E78" s="54"/>
      <c r="F78" s="27" t="s">
        <v>28</v>
      </c>
      <c r="G78" s="38">
        <f>F48</f>
        <v>203054</v>
      </c>
      <c r="H78" s="38">
        <v>0</v>
      </c>
      <c r="I78" s="51">
        <v>0</v>
      </c>
      <c r="J78" s="30"/>
      <c r="K78" s="30"/>
      <c r="L78" s="30"/>
      <c r="M78" s="30"/>
      <c r="N78" s="14"/>
      <c r="O78" s="14"/>
      <c r="P78" s="14"/>
      <c r="Q78" s="13"/>
    </row>
    <row r="79" spans="1:17" ht="39.75" customHeight="1">
      <c r="A79" s="25" t="s">
        <v>81</v>
      </c>
      <c r="B79" s="55" t="s">
        <v>155</v>
      </c>
      <c r="C79" s="55"/>
      <c r="D79" s="56" t="s">
        <v>156</v>
      </c>
      <c r="E79" s="56"/>
      <c r="F79" s="32" t="s">
        <v>61</v>
      </c>
      <c r="G79" s="35">
        <f>SUM(G80)</f>
        <v>144535.2</v>
      </c>
      <c r="H79" s="35">
        <f>SUM(H80)</f>
        <v>0</v>
      </c>
      <c r="I79" s="35">
        <f>SUM(I80)</f>
        <v>0</v>
      </c>
      <c r="J79" s="30"/>
      <c r="K79" s="30"/>
      <c r="L79" s="30"/>
      <c r="M79" s="30"/>
      <c r="N79" s="14"/>
      <c r="O79" s="14"/>
      <c r="P79" s="14"/>
      <c r="Q79" s="13"/>
    </row>
    <row r="80" spans="1:17" ht="39.75" customHeight="1">
      <c r="A80" s="25" t="s">
        <v>82</v>
      </c>
      <c r="B80" s="52" t="s">
        <v>29</v>
      </c>
      <c r="C80" s="53"/>
      <c r="D80" s="54" t="s">
        <v>157</v>
      </c>
      <c r="E80" s="54"/>
      <c r="F80" s="27" t="s">
        <v>124</v>
      </c>
      <c r="G80" s="38">
        <f>F56</f>
        <v>144535.2</v>
      </c>
      <c r="H80" s="38">
        <v>0</v>
      </c>
      <c r="I80" s="51">
        <v>0</v>
      </c>
      <c r="J80" s="30"/>
      <c r="K80" s="30"/>
      <c r="L80" s="30"/>
      <c r="M80" s="30"/>
      <c r="N80" s="14"/>
      <c r="O80" s="14"/>
      <c r="P80" s="14"/>
      <c r="Q80" s="13"/>
    </row>
    <row r="81" spans="1:17" ht="31.5" customHeight="1">
      <c r="A81" s="25"/>
      <c r="B81" s="76" t="s">
        <v>7</v>
      </c>
      <c r="C81" s="76"/>
      <c r="D81" s="28"/>
      <c r="E81" s="28"/>
      <c r="F81" s="32"/>
      <c r="G81" s="35">
        <f>G61+G65+G67+G77+G79</f>
        <v>40285956.720000006</v>
      </c>
      <c r="H81" s="35">
        <f>H61+H65+H67+H77+H79</f>
        <v>5595300</v>
      </c>
      <c r="I81" s="35">
        <f>I61+I65+I67+I77+I79</f>
        <v>5595300</v>
      </c>
      <c r="J81" s="30"/>
      <c r="K81" s="30"/>
      <c r="L81" s="30"/>
      <c r="M81" s="30"/>
      <c r="N81" s="14"/>
      <c r="O81" s="14"/>
      <c r="P81" s="14"/>
      <c r="Q81" s="13"/>
    </row>
    <row r="82" spans="2:17" ht="27">
      <c r="B82" s="13"/>
      <c r="C82" s="13"/>
      <c r="D82" s="13"/>
      <c r="E82" s="13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3"/>
    </row>
  </sheetData>
  <sheetProtection/>
  <mergeCells count="109">
    <mergeCell ref="B63:C63"/>
    <mergeCell ref="D75:E75"/>
    <mergeCell ref="G14:I14"/>
    <mergeCell ref="J14:J15"/>
    <mergeCell ref="D16:E16"/>
    <mergeCell ref="D51:E51"/>
    <mergeCell ref="D52:E52"/>
    <mergeCell ref="B14:B15"/>
    <mergeCell ref="B75:C75"/>
    <mergeCell ref="B28:B31"/>
    <mergeCell ref="B76:C76"/>
    <mergeCell ref="D76:E76"/>
    <mergeCell ref="D49:E49"/>
    <mergeCell ref="D50:E50"/>
    <mergeCell ref="B61:C61"/>
    <mergeCell ref="K14:M14"/>
    <mergeCell ref="C14:E14"/>
    <mergeCell ref="D33:E33"/>
    <mergeCell ref="D40:E40"/>
    <mergeCell ref="D31:E31"/>
    <mergeCell ref="D46:E46"/>
    <mergeCell ref="N6:Q6"/>
    <mergeCell ref="N7:Q7"/>
    <mergeCell ref="N8:Q8"/>
    <mergeCell ref="N9:Q9"/>
    <mergeCell ref="O14:Q14"/>
    <mergeCell ref="N14:N15"/>
    <mergeCell ref="F14:F15"/>
    <mergeCell ref="D15:E15"/>
    <mergeCell ref="D24:E24"/>
    <mergeCell ref="N1:Q1"/>
    <mergeCell ref="N2:Q2"/>
    <mergeCell ref="N3:Q3"/>
    <mergeCell ref="N4:Q4"/>
    <mergeCell ref="P13:Q13"/>
    <mergeCell ref="A11:Q11"/>
    <mergeCell ref="A12:I12"/>
    <mergeCell ref="B66:C66"/>
    <mergeCell ref="A41:A44"/>
    <mergeCell ref="A14:A15"/>
    <mergeCell ref="D71:E71"/>
    <mergeCell ref="B65:C65"/>
    <mergeCell ref="D41:E41"/>
    <mergeCell ref="D45:E45"/>
    <mergeCell ref="D44:E44"/>
    <mergeCell ref="D63:E63"/>
    <mergeCell ref="B41:B44"/>
    <mergeCell ref="D55:E55"/>
    <mergeCell ref="B81:C81"/>
    <mergeCell ref="D61:E61"/>
    <mergeCell ref="D65:E65"/>
    <mergeCell ref="D67:E67"/>
    <mergeCell ref="D62:E62"/>
    <mergeCell ref="D66:E66"/>
    <mergeCell ref="B74:C74"/>
    <mergeCell ref="D74:E74"/>
    <mergeCell ref="B71:C71"/>
    <mergeCell ref="D27:E27"/>
    <mergeCell ref="D28:E28"/>
    <mergeCell ref="D30:E30"/>
    <mergeCell ref="D43:E43"/>
    <mergeCell ref="D32:E32"/>
    <mergeCell ref="D25:E25"/>
    <mergeCell ref="D17:E17"/>
    <mergeCell ref="B68:C68"/>
    <mergeCell ref="D68:E68"/>
    <mergeCell ref="D18:E18"/>
    <mergeCell ref="D19:E19"/>
    <mergeCell ref="B69:C69"/>
    <mergeCell ref="D69:E69"/>
    <mergeCell ref="D20:E20"/>
    <mergeCell ref="D26:E26"/>
    <mergeCell ref="B67:C67"/>
    <mergeCell ref="D21:E21"/>
    <mergeCell ref="B36:B39"/>
    <mergeCell ref="A28:A31"/>
    <mergeCell ref="D34:E34"/>
    <mergeCell ref="D35:E35"/>
    <mergeCell ref="D36:E36"/>
    <mergeCell ref="D22:E22"/>
    <mergeCell ref="D23:E23"/>
    <mergeCell ref="D37:E37"/>
    <mergeCell ref="A36:A39"/>
    <mergeCell ref="D48:E48"/>
    <mergeCell ref="A53:A55"/>
    <mergeCell ref="B53:B55"/>
    <mergeCell ref="B64:C64"/>
    <mergeCell ref="D64:E64"/>
    <mergeCell ref="B73:C73"/>
    <mergeCell ref="D73:E73"/>
    <mergeCell ref="B72:C72"/>
    <mergeCell ref="D72:E72"/>
    <mergeCell ref="D53:E53"/>
    <mergeCell ref="D56:E56"/>
    <mergeCell ref="B79:C79"/>
    <mergeCell ref="D79:E79"/>
    <mergeCell ref="D38:E38"/>
    <mergeCell ref="D39:E39"/>
    <mergeCell ref="B70:C70"/>
    <mergeCell ref="B60:C60"/>
    <mergeCell ref="D70:E70"/>
    <mergeCell ref="B62:C62"/>
    <mergeCell ref="D47:E47"/>
    <mergeCell ref="B80:C80"/>
    <mergeCell ref="D80:E80"/>
    <mergeCell ref="B77:C77"/>
    <mergeCell ref="D77:E77"/>
    <mergeCell ref="B78:C78"/>
    <mergeCell ref="D78:E78"/>
  </mergeCells>
  <printOptions horizontalCentered="1"/>
  <pageMargins left="0.3937007874015748" right="0.3937007874015748" top="0.5905511811023623" bottom="0.3937007874015748" header="0.5118110236220472" footer="0.5118110236220472"/>
  <pageSetup firstPageNumber="132" useFirstPageNumber="1" fitToHeight="0" horizontalDpi="600" verticalDpi="600" orientation="landscape" paperSize="9" scale="27" r:id="rId1"/>
  <headerFooter alignWithMargins="0">
    <oddFooter>&amp;R&amp;P</oddFooter>
  </headerFooter>
  <rowBreaks count="2" manualBreakCount="2">
    <brk id="31" max="16" man="1"/>
    <brk id="5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2021-12-16T05:28:17Z</cp:lastPrinted>
  <dcterms:created xsi:type="dcterms:W3CDTF">1996-10-08T23:32:33Z</dcterms:created>
  <dcterms:modified xsi:type="dcterms:W3CDTF">2021-12-16T05:28:34Z</dcterms:modified>
  <cp:category/>
  <cp:version/>
  <cp:contentType/>
  <cp:contentStatus/>
</cp:coreProperties>
</file>