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180" windowWidth="9225" windowHeight="7725" tabRatio="955" activeTab="1"/>
  </bookViews>
  <sheets>
    <sheet name="Финансирование" sheetId="2" r:id="rId1"/>
    <sheet name="ЦП_Стратегия" sheetId="8" r:id="rId2"/>
    <sheet name="Динамика пок. Стратегии и Плана" sheetId="9" r:id="rId3"/>
  </sheets>
  <definedNames>
    <definedName name="_xlnm._FilterDatabase" localSheetId="2" hidden="1">'Динамика пок. Стратегии и Плана'!$A$6:$K$99</definedName>
    <definedName name="_xlnm._FilterDatabase" localSheetId="0" hidden="1">Финансирование!$A$5:$J$249</definedName>
    <definedName name="_xlnm._FilterDatabase" localSheetId="1" hidden="1">ЦП_Стратегия!$A$5:$K$35</definedName>
    <definedName name="_xlnm.Print_Titles" localSheetId="2">'Динамика пок. Стратегии и Плана'!$A:$B,'Динамика пок. Стратегии и Плана'!$4:$6</definedName>
    <definedName name="_xlnm.Print_Titles" localSheetId="0">Финансирование!$A:$B,Финансирование!$4:$5</definedName>
    <definedName name="_xlnm.Print_Titles" localSheetId="1">ЦП_Стратегия!$A:$B,ЦП_Стратегия!$3:$5</definedName>
    <definedName name="_xlnm.Print_Area" localSheetId="2">'Динамика пок. Стратегии и Плана'!$A$1:$K$107</definedName>
    <definedName name="_xlnm.Print_Area" localSheetId="0">Финансирование!$A$1:$H$252</definedName>
    <definedName name="_xlnm.Print_Area" localSheetId="1">ЦП_Стратегия!$A$1:$K$35</definedName>
  </definedNames>
  <calcPr calcId="144525"/>
</workbook>
</file>

<file path=xl/calcChain.xml><?xml version="1.0" encoding="utf-8"?>
<calcChain xmlns="http://schemas.openxmlformats.org/spreadsheetml/2006/main">
  <c r="J15" i="9" l="1"/>
  <c r="J9" i="9"/>
  <c r="J10" i="9"/>
  <c r="J11" i="9"/>
  <c r="J12" i="9"/>
  <c r="J8" i="9"/>
  <c r="A9" i="9" l="1"/>
  <c r="A10" i="9"/>
  <c r="A11" i="9" s="1"/>
  <c r="A12" i="9" s="1"/>
  <c r="A13" i="9" s="1"/>
  <c r="A14" i="9" s="1"/>
  <c r="A15" i="9" s="1"/>
  <c r="A16" i="9" s="1"/>
  <c r="J90" i="9" l="1"/>
  <c r="J89" i="9"/>
  <c r="J78" i="9"/>
  <c r="J74" i="9"/>
  <c r="J67" i="9"/>
  <c r="J57" i="9"/>
  <c r="J54" i="9"/>
  <c r="J53" i="9"/>
  <c r="J52" i="9"/>
  <c r="J50" i="9"/>
  <c r="J47" i="9"/>
  <c r="J45" i="9"/>
  <c r="J25" i="9"/>
  <c r="A27" i="9"/>
  <c r="A31" i="9" s="1"/>
  <c r="A35" i="9" s="1"/>
  <c r="A36" i="9" s="1"/>
  <c r="A38" i="9" s="1"/>
  <c r="A52" i="9" s="1"/>
  <c r="A53" i="9" s="1"/>
  <c r="A67" i="9" s="1"/>
  <c r="A82" i="9" s="1"/>
  <c r="A97" i="9" s="1"/>
  <c r="A98" i="9" s="1"/>
  <c r="A99" i="9" s="1"/>
  <c r="J20" i="9"/>
  <c r="J17" i="8" l="1"/>
  <c r="C245" i="2" l="1"/>
  <c r="C244" i="2"/>
  <c r="C242" i="2"/>
  <c r="C241" i="2"/>
  <c r="C240" i="2"/>
  <c r="C239" i="2"/>
  <c r="C237" i="2"/>
  <c r="C236" i="2"/>
  <c r="C235" i="2"/>
  <c r="C233" i="2"/>
  <c r="C232" i="2"/>
  <c r="C229" i="2"/>
  <c r="C228" i="2"/>
  <c r="C225" i="2"/>
  <c r="C224" i="2"/>
  <c r="C223" i="2"/>
  <c r="C222" i="2"/>
  <c r="C221" i="2"/>
  <c r="G220" i="2"/>
  <c r="G243" i="2" s="1"/>
  <c r="G246" i="2" s="1"/>
  <c r="F220" i="2"/>
  <c r="E220" i="2"/>
  <c r="E243" i="2" s="1"/>
  <c r="E246" i="2" s="1"/>
  <c r="D220" i="2"/>
  <c r="D243" i="2" s="1"/>
  <c r="C218" i="2"/>
  <c r="C217" i="2"/>
  <c r="C214" i="2"/>
  <c r="C212" i="2"/>
  <c r="C211" i="2"/>
  <c r="C210" i="2"/>
  <c r="C208" i="2"/>
  <c r="C207" i="2"/>
  <c r="C206" i="2"/>
  <c r="G205" i="2"/>
  <c r="F205" i="2"/>
  <c r="E205" i="2"/>
  <c r="C205" i="2" s="1"/>
  <c r="D205" i="2"/>
  <c r="C202" i="2"/>
  <c r="C199" i="2"/>
  <c r="C198" i="2"/>
  <c r="C197" i="2"/>
  <c r="C196" i="2"/>
  <c r="G195" i="2"/>
  <c r="F195" i="2"/>
  <c r="E195" i="2"/>
  <c r="C195" i="2" s="1"/>
  <c r="D195" i="2"/>
  <c r="C194" i="2"/>
  <c r="C193" i="2"/>
  <c r="C192" i="2"/>
  <c r="G191" i="2"/>
  <c r="F191" i="2"/>
  <c r="E191" i="2"/>
  <c r="D191" i="2"/>
  <c r="C191" i="2" s="1"/>
  <c r="C190" i="2"/>
  <c r="C189" i="2"/>
  <c r="XFD186" i="2"/>
  <c r="C184" i="2"/>
  <c r="C183" i="2"/>
  <c r="C182" i="2"/>
  <c r="C181" i="2"/>
  <c r="G180" i="2"/>
  <c r="F180" i="2"/>
  <c r="E180" i="2"/>
  <c r="D180" i="2"/>
  <c r="C180" i="2" s="1"/>
  <c r="C179" i="2"/>
  <c r="C177" i="2"/>
  <c r="C176" i="2"/>
  <c r="C175" i="2"/>
  <c r="C172" i="2"/>
  <c r="C170" i="2"/>
  <c r="C169" i="2"/>
  <c r="C168" i="2"/>
  <c r="C167" i="2"/>
  <c r="C166" i="2"/>
  <c r="C164" i="2"/>
  <c r="C163" i="2"/>
  <c r="C162" i="2"/>
  <c r="C161" i="2"/>
  <c r="C160" i="2"/>
  <c r="C158" i="2"/>
  <c r="C156" i="2"/>
  <c r="C154" i="2"/>
  <c r="C152" i="2"/>
  <c r="C151" i="2"/>
  <c r="C150" i="2"/>
  <c r="C149" i="2"/>
  <c r="C148" i="2"/>
  <c r="C147" i="2"/>
  <c r="C146" i="2"/>
  <c r="C142" i="2"/>
  <c r="C141" i="2"/>
  <c r="C140" i="2"/>
  <c r="C139" i="2"/>
  <c r="C138" i="2"/>
  <c r="C137" i="2"/>
  <c r="C136" i="2"/>
  <c r="C134" i="2"/>
  <c r="C133" i="2"/>
  <c r="C132" i="2"/>
  <c r="C131" i="2"/>
  <c r="C130" i="2"/>
  <c r="C128" i="2"/>
  <c r="C127" i="2"/>
  <c r="G126" i="2"/>
  <c r="F126" i="2"/>
  <c r="E126" i="2"/>
  <c r="D126" i="2"/>
  <c r="C126" i="2" s="1"/>
  <c r="C124" i="2"/>
  <c r="C123" i="2"/>
  <c r="C120" i="2"/>
  <c r="C119" i="2"/>
  <c r="C117" i="2"/>
  <c r="C116" i="2"/>
  <c r="C115" i="2"/>
  <c r="C113" i="2"/>
  <c r="C112" i="2"/>
  <c r="C111" i="2"/>
  <c r="C110" i="2"/>
  <c r="C109" i="2"/>
  <c r="C107" i="2"/>
  <c r="C106" i="2"/>
  <c r="C105" i="2"/>
  <c r="C104" i="2" s="1"/>
  <c r="G104" i="2"/>
  <c r="F104" i="2"/>
  <c r="E104" i="2"/>
  <c r="D104" i="2"/>
  <c r="C101" i="2"/>
  <c r="C100" i="2"/>
  <c r="C99" i="2"/>
  <c r="C97" i="2"/>
  <c r="C95" i="2"/>
  <c r="C93" i="2"/>
  <c r="C92" i="2"/>
  <c r="C91" i="2"/>
  <c r="C90" i="2"/>
  <c r="C89" i="2"/>
  <c r="C87" i="2"/>
  <c r="C85" i="2"/>
  <c r="C83" i="2"/>
  <c r="C82" i="2"/>
  <c r="C81" i="2"/>
  <c r="C79" i="2"/>
  <c r="C76" i="2"/>
  <c r="C75" i="2"/>
  <c r="G74" i="2"/>
  <c r="F74" i="2"/>
  <c r="E74" i="2"/>
  <c r="D74" i="2"/>
  <c r="C74" i="2"/>
  <c r="C73" i="2"/>
  <c r="C72" i="2"/>
  <c r="G71" i="2"/>
  <c r="F71" i="2"/>
  <c r="F243" i="2" s="1"/>
  <c r="F246" i="2" s="1"/>
  <c r="E71" i="2"/>
  <c r="D71" i="2"/>
  <c r="C70" i="2"/>
  <c r="C68" i="2"/>
  <c r="C67" i="2"/>
  <c r="G66" i="2"/>
  <c r="F66" i="2"/>
  <c r="C66" i="2" s="1"/>
  <c r="E66" i="2"/>
  <c r="D66" i="2"/>
  <c r="C65" i="2"/>
  <c r="C64" i="2"/>
  <c r="C62" i="2"/>
  <c r="C61" i="2"/>
  <c r="C59" i="2"/>
  <c r="C58" i="2"/>
  <c r="C56" i="2"/>
  <c r="C55" i="2"/>
  <c r="C54" i="2"/>
  <c r="C50" i="2"/>
  <c r="C49" i="2"/>
  <c r="C48" i="2"/>
  <c r="C47" i="2"/>
  <c r="C46" i="2"/>
  <c r="C44" i="2"/>
  <c r="C43" i="2"/>
  <c r="G255" i="2"/>
  <c r="F255" i="2"/>
  <c r="E255" i="2"/>
  <c r="C41" i="2"/>
  <c r="C39" i="2"/>
  <c r="C38" i="2"/>
  <c r="C37" i="2"/>
  <c r="C35" i="2"/>
  <c r="C34" i="2"/>
  <c r="C33" i="2"/>
  <c r="C32" i="2"/>
  <c r="C29" i="2"/>
  <c r="C28" i="2"/>
  <c r="C26" i="2"/>
  <c r="C25" i="2"/>
  <c r="C24" i="2"/>
  <c r="C22" i="2"/>
  <c r="C21" i="2"/>
  <c r="C20" i="2"/>
  <c r="C17" i="2"/>
  <c r="C16" i="2"/>
  <c r="C14" i="2"/>
  <c r="C13" i="2"/>
  <c r="D246" i="2" l="1"/>
  <c r="C246" i="2" s="1"/>
  <c r="C243" i="2"/>
  <c r="C253" i="2" s="1"/>
  <c r="C220" i="2"/>
  <c r="C254" i="2" s="1"/>
  <c r="D254" i="2" s="1"/>
  <c r="D255" i="2"/>
  <c r="C71" i="2"/>
  <c r="C255" i="2" s="1"/>
  <c r="J35" i="8" l="1"/>
  <c r="J22" i="8"/>
  <c r="J21" i="8"/>
  <c r="J10" i="8" l="1"/>
  <c r="A25" i="8" l="1"/>
  <c r="A33" i="8" s="1"/>
  <c r="A34" i="8" s="1"/>
  <c r="A35" i="8" s="1"/>
  <c r="A14" i="8"/>
  <c r="A15" i="8" s="1"/>
  <c r="A16" i="8" s="1"/>
  <c r="A17" i="8" s="1"/>
  <c r="A18" i="8" s="1"/>
  <c r="A19" i="8" s="1"/>
  <c r="A20" i="8" s="1"/>
  <c r="A21" i="8" s="1"/>
  <c r="A22" i="8" s="1"/>
  <c r="A8" i="8"/>
  <c r="A9" i="8" s="1"/>
  <c r="A10" i="8" s="1"/>
  <c r="A11" i="8" s="1"/>
</calcChain>
</file>

<file path=xl/comments1.xml><?xml version="1.0" encoding="utf-8"?>
<comments xmlns="http://schemas.openxmlformats.org/spreadsheetml/2006/main">
  <authors>
    <author>Пирогова Ирина Александровна</author>
  </authors>
  <commentList>
    <comment ref="F10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Заказчик 198,5
</t>
        </r>
      </text>
    </comment>
  </commentList>
</comments>
</file>

<file path=xl/comments2.xml><?xml version="1.0" encoding="utf-8"?>
<comments xmlns="http://schemas.openxmlformats.org/spreadsheetml/2006/main">
  <authors>
    <author>Пирогова Ирина Александровна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киа: базовый год 2016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добавить "и муниципальными учреждениями культуры"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заменила количество на численность как в стратегии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
</t>
        </r>
        <r>
          <rPr>
            <sz val="9"/>
            <color indexed="81"/>
            <rFont val="Tahoma"/>
            <family val="2"/>
            <charset val="204"/>
          </rPr>
          <t xml:space="preserve">план 2020г из утв.стратегии, т.к. показатель запланирован только на 2020,2025,2030гг (значение 100 все годы) 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04"/>
          </rPr>
          <t>КИА:</t>
        </r>
        <r>
          <rPr>
            <sz val="9"/>
            <color indexed="81"/>
            <rFont val="Tahoma"/>
            <family val="2"/>
            <charset val="204"/>
          </rPr>
          <t xml:space="preserve">
план 2020г из утв.стратегии, показатель запланирован только на 2020,2025,2030гг</t>
        </r>
      </text>
    </comment>
  </commentList>
</comments>
</file>

<file path=xl/comments3.xml><?xml version="1.0" encoding="utf-8"?>
<comments xmlns="http://schemas.openxmlformats.org/spreadsheetml/2006/main">
  <authors>
    <author>Пирогова Ирина Александровна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Крайстата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 </t>
        </r>
        <r>
          <rPr>
            <sz val="9"/>
            <color indexed="81"/>
            <rFont val="Tahoma"/>
            <family val="2"/>
            <charset val="204"/>
          </rPr>
          <t xml:space="preserve">Ср.спис МСП/ (Ср.спис раб. Организаций +Ср.сп ИП+Ср.сп работников ИП)
</t>
        </r>
      </text>
    </comment>
  </commentList>
</comments>
</file>

<file path=xl/sharedStrings.xml><?xml version="1.0" encoding="utf-8"?>
<sst xmlns="http://schemas.openxmlformats.org/spreadsheetml/2006/main" count="780" uniqueCount="627">
  <si>
    <t>Содействие занятости граждан, нуждающихся в социальной защите и не способных на равных условиях конкурировать на рынке труда</t>
  </si>
  <si>
    <t>Развитие инклюзивного образования</t>
  </si>
  <si>
    <t>Реализация краевых флагманских программ молодёжной политики</t>
  </si>
  <si>
    <t>Реализация инфраструктурных проектов молодёжной политики</t>
  </si>
  <si>
    <t>Реализация мероприятий по профилактике негативных проявлений в молодёжной среде</t>
  </si>
  <si>
    <t>Формирование у населения основ противодействия идеологии терроризма и готовности к действиям в условиях вероятного совершения террористического акта</t>
  </si>
  <si>
    <t>Профилактика правонарушений</t>
  </si>
  <si>
    <t>Повышение уровня безопасности дорожного движения и транспортной безопасности</t>
  </si>
  <si>
    <t>Создание эффективной системы предупреждения пожаров на территории города</t>
  </si>
  <si>
    <t>Стратегическое направление 3. Рынок труда</t>
  </si>
  <si>
    <t>Содействие развитию самозанятости безработных граждан, в том числе через развитие малых форм хозяйствования – личных подсобных хозяйств, крестьянско-фермерских хозяйств</t>
  </si>
  <si>
    <t>Реализация мероприятий, направленных на профессиональную подготовку, повышение квалификации и переподготовку  населения</t>
  </si>
  <si>
    <t>Организация межведомственного взаимодействия по прогнозированию кадровой потребности, обеспечению выпуска специалистов, соответствующих перспективной потребности экономики города</t>
  </si>
  <si>
    <t>Задача 2.1. Популяризация программ здорового образа жизни и формирование идеологии ответственности за свое здоровье</t>
  </si>
  <si>
    <t>Поддержка молодёжных общественных инициатив</t>
  </si>
  <si>
    <t>№ п/п</t>
  </si>
  <si>
    <t>Привлечение и поддержка молодых специалистов</t>
  </si>
  <si>
    <t>Наименование показателя</t>
  </si>
  <si>
    <t>Темп роста объема отгруженных товаров, выполненных работ и услуг собственными силами организаций к базовому году</t>
  </si>
  <si>
    <t>Создание благоприятных условий для привлечения инвестиций в экономику города, в том числе путем создания территории опережающего социально-экономического развития (ТОСЭР)</t>
  </si>
  <si>
    <t xml:space="preserve">Техническое перевооружение производственных мощностей Красноярской ГРЭС-2  </t>
  </si>
  <si>
    <t xml:space="preserve">Благоустройство дворовых территорий </t>
  </si>
  <si>
    <t>Развитие автоматизированной системы оплаты проезда на городском пассажирском транспорте «Транспортной карты»</t>
  </si>
  <si>
    <t>Сохранение водных биологических ресурсов</t>
  </si>
  <si>
    <t>Организация и выполнение промышленными предприятиями города организационно-технических мероприятий по охране окружающей среды</t>
  </si>
  <si>
    <t>Строительство третьей очереди полигона твёрдых бытовых отходов</t>
  </si>
  <si>
    <t>Выявление несанкционированных свалок бытовых отходов и мусора на землях общего пользования, контроль и организация работы по их ликвидации</t>
  </si>
  <si>
    <t>Организация процессов утилизации ртутьсодержащих отходов</t>
  </si>
  <si>
    <t>Внедрение системы экологического мониторинга</t>
  </si>
  <si>
    <t>Организация системной работы по экологическому просвещению населения</t>
  </si>
  <si>
    <t>Актуализация перечня муниципального имущества и земельных участков, предоставляемых в аренду  субъектам МСП на льготных условиях для организации и ведения предпринимательской деятельности</t>
  </si>
  <si>
    <t>Создание условий, обеспечивающих возможность лицам с ограниченными возможностями здоровья и инвалидам,  заниматься физической культурой и спортом</t>
  </si>
  <si>
    <t>Строительство универсального спортивного зала с искусственным льдом и трибунами для зрителей</t>
  </si>
  <si>
    <t>Внедрение социального контракта</t>
  </si>
  <si>
    <t xml:space="preserve">Подготовка и утверждение проектов планировки и межевания территорий города </t>
  </si>
  <si>
    <t xml:space="preserve">Сохранение и популяризация народной культуры </t>
  </si>
  <si>
    <t>Совершенствование уровня антитеррористической защищенности объектов инфраструктуры и жизнеобеспечения, мест массового пребывания людей от террористических посягательств</t>
  </si>
  <si>
    <t>Повышение надежности объектов и сооружений в паводкоопасный период</t>
  </si>
  <si>
    <t>Совершенствование организационных форм содействия занятости населения с учетом специфических потребностей отдельных социально-демографических и профессионально-квалификационных категорий населения</t>
  </si>
  <si>
    <t xml:space="preserve">Капитальный ремонт и ремонт автомобильных дорог общего пользования </t>
  </si>
  <si>
    <t>Расширение доступа субъектов МСП к финансовым ресурсам, в том числе льготному финансированию</t>
  </si>
  <si>
    <t>Развитие и совершенствование амбулаторно-поликлинического звена</t>
  </si>
  <si>
    <t>Создание устойчивого культурного образа города Зеленогорска как территории культурных традиций и творческих инноваций, в том числе:</t>
  </si>
  <si>
    <t>Продвижение культуры города за его пределами в форме гастролей, участия в конкурсах, выставках, фестивалях</t>
  </si>
  <si>
    <t xml:space="preserve">Организация и проведение массовых физкультурно-спортивных мероприятий </t>
  </si>
  <si>
    <t>Развитие физкультурно-спортивной работы в трудовых коллективах по месту работы,  в клубах по месту жительства граждан</t>
  </si>
  <si>
    <t>Пропаганда здорового образа жизни, популяризация физической культуры  и спорта среди различных групп населения</t>
  </si>
  <si>
    <t>Создание коворкинг-центра для предпринимателей</t>
  </si>
  <si>
    <t>Запуск системы вовлечения жителей в предпринимательскую деятельность</t>
  </si>
  <si>
    <t>Повышение качества предоставляемых населению физкультурно-спортивных услуг</t>
  </si>
  <si>
    <t>Капитальный ремонт объектов физической культуры и спорта</t>
  </si>
  <si>
    <t>Внедрение и дальнейшее развитие аппаратно-программного комплекса  «Безопасный город» (АПК «Безопасный город»)</t>
  </si>
  <si>
    <t>Актуализация Генерального плана города Зеленогорска</t>
  </si>
  <si>
    <t>Актуализация Правил землепользования и застройки города Зеленогорска</t>
  </si>
  <si>
    <t>Количество спортсменов  города в составе краевых, национальных сборных команд по видам спорта</t>
  </si>
  <si>
    <t>Количество лиц, принявших участие в выполнении нормативов испытаний (тестов) комплекса ГТО</t>
  </si>
  <si>
    <t>Доля граждан, открывших собственное дело, в общей численности безработных граждан, зарегистрированных в органах службы занятости</t>
  </si>
  <si>
    <t>Доля трудоустроенных граждан, относящихся к категории инвалидов, в общей численности инвалидов, обратившихся в целях поиска подходящей работы</t>
  </si>
  <si>
    <t>Удельный вес уловленных и обезвреженных вредных веществ в общем объеме загрязняющих веществ</t>
  </si>
  <si>
    <t>Доля твердых коммунальных отходов, подлежащих переработке и утилизации в общем объеме образующихся твердых коммунальных отходов</t>
  </si>
  <si>
    <t>Оснащение учреждений культуры оборудованием и инвентарем для организации и проведения культурных мероприятий</t>
  </si>
  <si>
    <t xml:space="preserve">Устройство плоскостных спортивных сооружений и обустройство рекреационных зон </t>
  </si>
  <si>
    <t>Развитие социального проектирования среди обучающихся</t>
  </si>
  <si>
    <t>Развитие новых систем оценки качества образовательных услуг</t>
  </si>
  <si>
    <t xml:space="preserve">Создание здоровьесохраняющей образовательной среды </t>
  </si>
  <si>
    <t>Развитие системы дополнительного образования</t>
  </si>
  <si>
    <t xml:space="preserve">Развитие системы участия обучающихся в мероприятиях для талантливых детей </t>
  </si>
  <si>
    <t>Реализация муниципального сетевого проекта «Школьный технопарк»</t>
  </si>
  <si>
    <t>Реализация программы  прикладной инженерии «Агентство прогрессивных решений»</t>
  </si>
  <si>
    <t xml:space="preserve">Ранняя профориентация, предпрофессиональная и профессиональная подготовка обучающихся </t>
  </si>
  <si>
    <t xml:space="preserve">Создание инновационных образовательных пространств, оснащённых современным оборудованием </t>
  </si>
  <si>
    <t>Реализация проекта «Автоматизация образовательных учреждений»</t>
  </si>
  <si>
    <t xml:space="preserve">Удовлетворенность населения качеством образовательных услуг  </t>
  </si>
  <si>
    <t>Удельный вес численности обучающихся с ограниченными возможностями здоровья, получающих образование в общеобразовательных организациях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здоровья, в общем количестве обучающихся с ограниченными возможностями здоровья</t>
  </si>
  <si>
    <t>Доля выпускников муниципальных бюджетных общеобразовательных учреждений, которые поступают на специальности инженерно-технического и естественно-научного направлений в высшие и средние профессиональные учебные заведения</t>
  </si>
  <si>
    <t>Реализация мер, направленных на охрану здоровья матери и ребенка, улучшение здоровья подростков</t>
  </si>
  <si>
    <t>Расширение доступа субъектов МСП к закупкам товаров, работ, услуг организациями муниципального сектора экономики</t>
  </si>
  <si>
    <t>Обеспечение деятельности Ресурсного центра поддержки социально ориентированных некоммерческих организаций города (СО НКО)</t>
  </si>
  <si>
    <t>Организация совместных мероприятий с представителями институтов гражданского общества</t>
  </si>
  <si>
    <t>Содействие в организации общественных работ</t>
  </si>
  <si>
    <t>Повышение профессионального уровня и конкурентоспособности населения</t>
  </si>
  <si>
    <t>Создание безопасных и комфортных условий в образовательных  учреждениях</t>
  </si>
  <si>
    <t xml:space="preserve">Реконструкция, модернизация и ремонт объектов коммунальной инфраструктуры города </t>
  </si>
  <si>
    <t>Капитальный ремонт многоквартирных домов</t>
  </si>
  <si>
    <t xml:space="preserve">Обновление подвижного состава пассажирского автомобильного транспорта </t>
  </si>
  <si>
    <t>Разработка местных нормативов градостроительного проектирования</t>
  </si>
  <si>
    <t>Актуализация схемы размещения рекламных конструкций на территории  города</t>
  </si>
  <si>
    <t>Создание условий для развития жилищного строительства</t>
  </si>
  <si>
    <t>Создание современной прогулочной зоны на набережной реки Кан</t>
  </si>
  <si>
    <t>Обеспечение доступности лучших образцов отечественного профессионального искусства в культурной жизни города</t>
  </si>
  <si>
    <t>Обеспечение доступности качественного дополнительного предпрофессионального образования в сфере культуры и искусства, поддержка одаренных детей</t>
  </si>
  <si>
    <t xml:space="preserve">Организация и проведение общегородских культурно-досуговых мероприятий </t>
  </si>
  <si>
    <t>Капитальный ремонт учреждений культуры</t>
  </si>
  <si>
    <t xml:space="preserve">Оказание медицинской помощи населению Рыбинского, Уярского, Саянского, Партизанского районов, г. Бородино на базе первичного сосудистого отделения филиала ФГБУЗ СКЦ ФМБА России КБ № 42  </t>
  </si>
  <si>
    <t xml:space="preserve">Обеспечение и совершенствование системы оказания реабилитационных услуг на базе физиотерапевтической поликлиники, в том числе путем организации гериатрической службы </t>
  </si>
  <si>
    <t xml:space="preserve">Создание условий для повышения эффективности и уровня подготовки спортивного резерва </t>
  </si>
  <si>
    <t>Повышение эффективности оказания специализированной медицинской помощи,  приоритетно направленной на снижение смертности от болезней системы кровообращения, новообразований</t>
  </si>
  <si>
    <t>Реконструкция, модернизация и ремонт систем электроснабжения
города Зеленогорска</t>
  </si>
  <si>
    <t>Охват всех граждан диспансеризацией</t>
  </si>
  <si>
    <t>Доля посещений детьми медицинских организаций с профилактическими целями</t>
  </si>
  <si>
    <t xml:space="preserve">Расширение сферы применения информационно-коммуникационных технологий </t>
  </si>
  <si>
    <t xml:space="preserve">Повышение уровня доступности  объектов и услуг в приоритетных сферах жизнедеятельности инвалидов и других маломобильных групп населения </t>
  </si>
  <si>
    <t>Совершенствование системы предоставления гражданам социальных услуг организациями социального обслуживания населения</t>
  </si>
  <si>
    <t>Сохранение и развитие культурного наследия города</t>
  </si>
  <si>
    <t>Развитие деятельности природного зоологического парка</t>
  </si>
  <si>
    <t>Внедрение и расширение дистанционных сервисов для жителей управляющими компаниями</t>
  </si>
  <si>
    <t>Размещение управляющими компаниями информации в государственной информационной системе ЖКХ, в предусмотренном  законодательством объеме, включая планы проведения ремонтных работ</t>
  </si>
  <si>
    <t xml:space="preserve">Внедрение информационно-аналитического программного комплекса управления земельно-имущественными отношениями </t>
  </si>
  <si>
    <t>Единицы измерения</t>
  </si>
  <si>
    <t>%</t>
  </si>
  <si>
    <t>ед.</t>
  </si>
  <si>
    <t>Число субъектов малого и среднего предпринимательства на 10 000 жителей</t>
  </si>
  <si>
    <t xml:space="preserve">Темп роста оборота организаций малого и среднего предпринимательства к базовому году </t>
  </si>
  <si>
    <t>человек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</si>
  <si>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</si>
  <si>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Доля детей первой и второй групп здоровья в общей численности обучающихся в общеобразовательных учреждениях муниципальной формы собственности</t>
  </si>
  <si>
    <t>единиц</t>
  </si>
  <si>
    <t>Ожидаемая продолжительность жизни</t>
  </si>
  <si>
    <t>лет</t>
  </si>
  <si>
    <t>Количество предметов основного фонда учреждений музейного типа всех форм собственности</t>
  </si>
  <si>
    <t xml:space="preserve">Численность пользователей общедоступных библиотек всех форм собственности </t>
  </si>
  <si>
    <t>Количество общественных проектов, получивших ресурсную поддержку, нарастающим итогом</t>
  </si>
  <si>
    <t xml:space="preserve">Доля молодежи города Зеленогорска, вовлеченная в деятельность Молодежного центра </t>
  </si>
  <si>
    <t>Удельный вес общей площади жилищного фонда, оборудованной:</t>
  </si>
  <si>
    <t>центральным водопроводом</t>
  </si>
  <si>
    <t>канализацией</t>
  </si>
  <si>
    <t>централизованным отоплением</t>
  </si>
  <si>
    <t>горячим водоснабжением</t>
  </si>
  <si>
    <t>газом</t>
  </si>
  <si>
    <t>Общая площадь жилых помещений, приходящаяся в среднем на одного жителя</t>
  </si>
  <si>
    <t>кв. м</t>
  </si>
  <si>
    <t>Ввод в действие жилых домов на одного жителя</t>
  </si>
  <si>
    <t>кв. м/чел.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</si>
  <si>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</si>
  <si>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Удельный вес граждан, получающих меры социальной поддержки адресно (с учетом доходности), в общей численности получателей мер социальной поддержки</t>
  </si>
  <si>
    <t>-</t>
  </si>
  <si>
    <t>Доля граждан, получивших социальные услуги в организациях социального обслуживания граждан, в общей численности граждан, обратившихся за их получением</t>
  </si>
  <si>
    <t>Уровень удовлетворенности населения города Зеленогорска качеством предоставления государственных услуг в сфере социальной поддержки, социального обслуживания населения</t>
  </si>
  <si>
    <t>Снижение рисков и смягчение последствий чрезвычайных ситуаций природного и техногенного характера</t>
  </si>
  <si>
    <t>Обеспеченность системами видеонаблюдения мест массового пребывания людей на территории города Зеленогорска</t>
  </si>
  <si>
    <t>Цель 2 уровня – рост предпринимательской активности</t>
  </si>
  <si>
    <t>Цель 2 уровня – создание сбалансированного по спросу и предложению рынка труда Зеленогорска</t>
  </si>
  <si>
    <t>Цель 2 уровня – обеспечение условий для доступного и качественного непрерывного образования в соответствии с индивидуальными запросами, способностями и потребностями каждого жителя Зеленогорска</t>
  </si>
  <si>
    <t>Цель 1 уровня: повышение конкурентоспособности экономики города на основе широкого использования инновационных технологий</t>
  </si>
  <si>
    <t>Стратегическая цель: повышение качества и уровня жизни населения города на основе устойчивого роста экономики, формирования среды, благоприятной для предпринимательской деятельности и комфортного проживания</t>
  </si>
  <si>
    <t>Цель 2 уровня – повышение гражданской активности через рост инициации общественных проектов, реализуемых на территории города</t>
  </si>
  <si>
    <t>Количество организованных мероприятий, включая фестивали, концерты, инсталляции, тренинги, обучающие семинары и интерактивные программы, творческие встречи и мастер-классы</t>
  </si>
  <si>
    <t>единиц ежегодно</t>
  </si>
  <si>
    <t>Цель 2 уровня – повышение уровня комфортности  проживания в городе в соответствии с запросами горожан</t>
  </si>
  <si>
    <t>Цель 2 уровня – повышение уровня безопасности проживания и работы в городе</t>
  </si>
  <si>
    <t>Цель 2 уровня – повышение эффективности обеспечивающих жизнедеятельность города сервисов и инфраструктур</t>
  </si>
  <si>
    <t>Объем отгруженных товаров, выполненных работ, оказанных услуг собственными силами организаций в расчете на душу населения</t>
  </si>
  <si>
    <t>Цель 1 уровня –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</si>
  <si>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Цель 2 уровня – развитие здоровьесберегающей среды как основы формирования города – территории здоровья</t>
  </si>
  <si>
    <t>Цель 3 уровня – укрепление здоровья каждого гражданина и общества в целом и увеличение продолжительности жизни, продление периода активного долголетия зеленогорцев</t>
  </si>
  <si>
    <t>Цель 3 уровня – повышение уровня физической культуры горожан и степени доступности услуг индустрии здорового образа жизни</t>
  </si>
  <si>
    <t>Цель 1 уровня -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</si>
  <si>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Цель 3 уровня – повышение эффективности функционирования жилищно-коммунальной сферы, обеспечивающей доступность жилья для граждан, безопасное и комфортное проживание в нём</t>
  </si>
  <si>
    <t>Цель 3 уровня – развитие улично-дорожной сети города и повышение качества транспортного обслуживания населения</t>
  </si>
  <si>
    <t>Цель 3 уровня – трансформация городского пространства и внешнего облика Зеленогорска в целях формирования представления о комфортном, удобном, безопасном, привлекательном городе для жизни и работы</t>
  </si>
  <si>
    <t>Цель 3 уровня – повышение уровня общественной безопасности населения</t>
  </si>
  <si>
    <t>Цель 3 уровня – улучшение экологической ситуации на территории г. Зеленогорска</t>
  </si>
  <si>
    <t>Количество многоквартирных домов, в которых проведен капитальный ремонт</t>
  </si>
  <si>
    <t>Доля активных пользователей использующих функции личного кабинета в сфере ЖКХ</t>
  </si>
  <si>
    <t>Доля населения, пользующегося электронным проездным билетом</t>
  </si>
  <si>
    <t>Доля детей в возрасте 5 – 18 лет, получающих услуги по дополнительному образованию в муниципальных бюджетных учреждениях дополнительного образования в сфере культуры и искусства, в общей численности детей данной возрастной группы</t>
  </si>
  <si>
    <t>Доля учреждений социальной сферы, оснащенных сайтом, в том числе</t>
  </si>
  <si>
    <t>- образовательные учреждения</t>
  </si>
  <si>
    <t>- учреждения культуры</t>
  </si>
  <si>
    <t>- учреждения физкультуры и спорта</t>
  </si>
  <si>
    <t>- учреждения социальной защиты населения</t>
  </si>
  <si>
    <t>Обеспеченность инженерно-техническими средствами охраны территорий муниципальных бюджетных учреждений, в том числе:</t>
  </si>
  <si>
    <t>Доля обучающихся в общеобразовательных учреждениях, переведённых на  единую электронную карту школьника</t>
  </si>
  <si>
    <t>1. Цель: повышение конкурентоспособности экономики города на основе широкого использования инновационных технологий</t>
  </si>
  <si>
    <t>Задача: Укрепление позиций АО «ПО ЭХЗ» на российском и мировом рынках производства ядерной продукции</t>
  </si>
  <si>
    <t>1.1.</t>
  </si>
  <si>
    <t>1.2.</t>
  </si>
  <si>
    <t>Задача: Обеспечение динамичного роста объемов производства продукции, увеличение фондоотдачи используемых ресурсов</t>
  </si>
  <si>
    <t>Стратегическое направление "Современные высокотехнологичные производства"</t>
  </si>
  <si>
    <t>Стратегическое направление "Предпринимательская активность"</t>
  </si>
  <si>
    <t>Задача: Совершенствование системы финансовой и имущественной поддержки малого и среднего предпринимательства</t>
  </si>
  <si>
    <t>1.8.</t>
  </si>
  <si>
    <t>1.9.</t>
  </si>
  <si>
    <t>1.10.</t>
  </si>
  <si>
    <t>Задача: Оказание организационной, методической, консультационной помощи и информационных услуг субъектам малого и среднего предпринимательства</t>
  </si>
  <si>
    <t>1.13.</t>
  </si>
  <si>
    <t>Задача: Содействие в продвижении производимых товаров (работ, услуг) субъектов малого и среднего предпринимательства на товарные рынки</t>
  </si>
  <si>
    <t>1.14.</t>
  </si>
  <si>
    <t>Задача: Содействие занятости населения</t>
  </si>
  <si>
    <t>1.16.</t>
  </si>
  <si>
    <t>1.17.</t>
  </si>
  <si>
    <t>1.18.</t>
  </si>
  <si>
    <t>1.19.</t>
  </si>
  <si>
    <t>1.20.</t>
  </si>
  <si>
    <t>1.21.</t>
  </si>
  <si>
    <t>1.22.</t>
  </si>
  <si>
    <t>Задача: Совершенствование кадрового потенциала</t>
  </si>
  <si>
    <t>1.23.</t>
  </si>
  <si>
    <t>1.24.</t>
  </si>
  <si>
    <t>2. Цель: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</si>
  <si>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Задача: Создание условий для обеспечения нового качества образования в интересах инновационного, социально-ориентированного развития города, края, страны</t>
  </si>
  <si>
    <t>2.1.</t>
  </si>
  <si>
    <t>2.2.</t>
  </si>
  <si>
    <t>2.3.</t>
  </si>
  <si>
    <t>Задача: Создание условий для сохранения здоровья детей и успешной социализации детей с ограниченными возможностями здоровья</t>
  </si>
  <si>
    <t>2.4.</t>
  </si>
  <si>
    <t>2.5.</t>
  </si>
  <si>
    <t>Задача: Выявление, адресное сопровождение и поддержка одарённых детей</t>
  </si>
  <si>
    <t>2.6.</t>
  </si>
  <si>
    <t>2.7.</t>
  </si>
  <si>
    <t xml:space="preserve">Задача: Формирование новой технологической среды в системе образования </t>
  </si>
  <si>
    <t>2.8.</t>
  </si>
  <si>
    <t>2.9.</t>
  </si>
  <si>
    <t>2.10.</t>
  </si>
  <si>
    <t>Задача: Совершенствование инфраструктуры городской системы образования и модернизация материально-технической базы учреждений</t>
  </si>
  <si>
    <t>2.11.</t>
  </si>
  <si>
    <t>2.12.</t>
  </si>
  <si>
    <t>2.13.</t>
  </si>
  <si>
    <t>Стратегическое направление "Здоровый город"</t>
  </si>
  <si>
    <t>2.14.</t>
  </si>
  <si>
    <t>Задача: Обеспечение высокотехнологичной качественной и доступной медицинской помощи</t>
  </si>
  <si>
    <t>2.15.</t>
  </si>
  <si>
    <t>2.16.</t>
  </si>
  <si>
    <t>2.17.</t>
  </si>
  <si>
    <t>Задача: Совершенствование методов медицинской реабилитации, формирование эффективной системы восстановления здоровья</t>
  </si>
  <si>
    <t>2.18.</t>
  </si>
  <si>
    <t>Задача: Вовлечение жителей близлежащих районов в систему здоровьесбережения</t>
  </si>
  <si>
    <t>2.19.</t>
  </si>
  <si>
    <t>Задача: Вовлечение жителей города в занятия физической культурой и спортом</t>
  </si>
  <si>
    <t>2.20.</t>
  </si>
  <si>
    <t>2.21.</t>
  </si>
  <si>
    <t>2.22.</t>
  </si>
  <si>
    <t>2.23.</t>
  </si>
  <si>
    <t>2.24.</t>
  </si>
  <si>
    <t>Задача: Развитие адаптивной физической культуры и спорта</t>
  </si>
  <si>
    <t>2.25.</t>
  </si>
  <si>
    <t>Задача: Совершенствование системы подготовки спортивного резерва</t>
  </si>
  <si>
    <t>2.26.</t>
  </si>
  <si>
    <t>Задача: Совершенствование городской инфраструктуры физической культуры и спорта</t>
  </si>
  <si>
    <t>2.28.</t>
  </si>
  <si>
    <t>2.27.</t>
  </si>
  <si>
    <t>2.29.</t>
  </si>
  <si>
    <t>Задача: Формирование культурной идентичности города</t>
  </si>
  <si>
    <t>2.30.</t>
  </si>
  <si>
    <t>2.30.2.</t>
  </si>
  <si>
    <t>Задача: Продвижение культурных ценностей и услуг на основании запросов людей, живущих в Зеленогорске</t>
  </si>
  <si>
    <t>2.32.</t>
  </si>
  <si>
    <t>2.33.</t>
  </si>
  <si>
    <t>2.34.</t>
  </si>
  <si>
    <t>2.35.</t>
  </si>
  <si>
    <t>2.36.</t>
  </si>
  <si>
    <t>Задача: Укрепление единого культурного пространства на основе межведомственного взаимодействия</t>
  </si>
  <si>
    <t>2.37.</t>
  </si>
  <si>
    <t>Задача: Развитие инфраструктуры отрасли «культура»</t>
  </si>
  <si>
    <t>2.40.</t>
  </si>
  <si>
    <t>2.41.</t>
  </si>
  <si>
    <t>Стратегическое направление "Активный город"</t>
  </si>
  <si>
    <t>Задача: Содействие созданию и развитию деятельности некоммерческих организаций самоуправления граждан</t>
  </si>
  <si>
    <t>2.42.</t>
  </si>
  <si>
    <t>2.43.</t>
  </si>
  <si>
    <t>Задача: Формирование развивающего и мотивирующего социальную активность информационного пространства</t>
  </si>
  <si>
    <t>2.44.</t>
  </si>
  <si>
    <t>Задача: Эффективное взаимодействие органов местного самоуправления с институтами гражданского общества</t>
  </si>
  <si>
    <t>2.46.</t>
  </si>
  <si>
    <t>2.48.</t>
  </si>
  <si>
    <t>2.49.</t>
  </si>
  <si>
    <t>Задача: Улучшение условий для успешной социализации и эффективной самореализации молодёжи</t>
  </si>
  <si>
    <t>2.50.</t>
  </si>
  <si>
    <t>Организация и проведение «Изумрудной лиги КВН»</t>
  </si>
  <si>
    <t>2.51.</t>
  </si>
  <si>
    <t>2.52.</t>
  </si>
  <si>
    <t>2.53.</t>
  </si>
  <si>
    <t>2.54.</t>
  </si>
  <si>
    <t>2.55.</t>
  </si>
  <si>
    <t>2.56.</t>
  </si>
  <si>
    <t>Развитие добровольческого движения среди молодежи</t>
  </si>
  <si>
    <t>3. Цель: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</si>
  <si>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Стратегическое направление "Комфортный город"</t>
  </si>
  <si>
    <t>Задача: Приведение городской коммунальной инфраструктуры в соответствие с современными требованиями надежности, качества и энергоэффективности</t>
  </si>
  <si>
    <t>3.6.</t>
  </si>
  <si>
    <t>3.7.</t>
  </si>
  <si>
    <t>Задача: Воспроизводство жилищного фонда</t>
  </si>
  <si>
    <t>3.10.</t>
  </si>
  <si>
    <t>Задача: Строительство новых и реконструкция существующих объектов дорожной инфраструктуры</t>
  </si>
  <si>
    <t>3.13.</t>
  </si>
  <si>
    <t>3.14.</t>
  </si>
  <si>
    <t>Задача: Совершенствование процесса управления транспортными потоками  и повышение качества предоставляемых  транспортных услуг</t>
  </si>
  <si>
    <t>Задача: Актуализация документов территориального планирования</t>
  </si>
  <si>
    <t>3.16.</t>
  </si>
  <si>
    <t>3.17.</t>
  </si>
  <si>
    <t>3.18.</t>
  </si>
  <si>
    <t>3.19.</t>
  </si>
  <si>
    <t>3.20.</t>
  </si>
  <si>
    <t>Задача: Осуществление функциональной и эстетичной организации пространства</t>
  </si>
  <si>
    <t>3.21.</t>
  </si>
  <si>
    <t>3.22.</t>
  </si>
  <si>
    <t>Задача: Улучшение фасадов зданий, строений и сооружений</t>
  </si>
  <si>
    <t>3.25.</t>
  </si>
  <si>
    <t>3.28.</t>
  </si>
  <si>
    <t>Стратегическое направление "Безопасный город"</t>
  </si>
  <si>
    <t>Задача: Укрепление режима безопасного функционирования объектов повышенного риска и объектов систем жизнеобеспечения населения</t>
  </si>
  <si>
    <t>3.29.</t>
  </si>
  <si>
    <t>3.30.</t>
  </si>
  <si>
    <t>3.31.</t>
  </si>
  <si>
    <t>3.32.</t>
  </si>
  <si>
    <t>3.33.</t>
  </si>
  <si>
    <t>3.34.</t>
  </si>
  <si>
    <t>Задача: Предотвращение и снижение существующего негативного воздействия на окружающую среду и здоровье населения</t>
  </si>
  <si>
    <t>3.35.</t>
  </si>
  <si>
    <t>3.36.</t>
  </si>
  <si>
    <t>3.37.</t>
  </si>
  <si>
    <t>3.38.</t>
  </si>
  <si>
    <t>3.39.</t>
  </si>
  <si>
    <t>Задача: Организация комплексного мониторинга экологического состояния окружающей среды на территории города</t>
  </si>
  <si>
    <t>3.40.</t>
  </si>
  <si>
    <t>Задача: Формирование экологической культуры населения, развитие экологического образования и воспитания</t>
  </si>
  <si>
    <t>3.41.</t>
  </si>
  <si>
    <t>Задача: Предупреждение возникновения чрезвычайных ситуаций</t>
  </si>
  <si>
    <t>3.42.</t>
  </si>
  <si>
    <t>3.43.</t>
  </si>
  <si>
    <t>3.44.</t>
  </si>
  <si>
    <t>Задача: Обеспечение комплексного взаимодействия с организациями, осуществляющими деятельность на потенциально опасных объектах</t>
  </si>
  <si>
    <t>3.45.</t>
  </si>
  <si>
    <t>Стратегическое направление " Доступный город"</t>
  </si>
  <si>
    <t>Задача: Совершенствование системы социальной поддержки отдельных категорий граждан и семей с детьми путем усиления адресного подхода и принципа нуждаемости</t>
  </si>
  <si>
    <t>3.46.</t>
  </si>
  <si>
    <t>Предоставление гражданам мер социальной поддержки с применением принципов адресности и критериев нуждаемости</t>
  </si>
  <si>
    <t>3.47.</t>
  </si>
  <si>
    <t>Задача: Приспособление существующих объектов социальной, инженерной и транспортной инфраструктур с учетом потребностей маломобильных групп населения</t>
  </si>
  <si>
    <t>3.48.</t>
  </si>
  <si>
    <t>3.49.</t>
  </si>
  <si>
    <t>3.50.</t>
  </si>
  <si>
    <t>3.51.</t>
  </si>
  <si>
    <t>Внедрение системы автоматизированного контроля и учета потребления ресурсов в муниципальных бюджетных учреждениях</t>
  </si>
  <si>
    <t>3.53.</t>
  </si>
  <si>
    <t>3.54.</t>
  </si>
  <si>
    <t>3.55.</t>
  </si>
  <si>
    <t>Задача: Внедрение информационных технологий в систему управления жизнедеятельностью города</t>
  </si>
  <si>
    <t>3.56.</t>
  </si>
  <si>
    <t>3.57.</t>
  </si>
  <si>
    <t>Актуализация информации, формируемой в процессе планирования и исполнения местного бюджета, в автоматизированной информационной системе, обеспечивающей формирование «Бюджета для граждан»</t>
  </si>
  <si>
    <t>Размещение информации на едином портале интегрированной информационной системы управления общественными финансами «Электронный бюджет» в соответствии с установленным перечнем</t>
  </si>
  <si>
    <t>3.58.</t>
  </si>
  <si>
    <t>3.59.</t>
  </si>
  <si>
    <t>Развитие сельскохозяйственного производства</t>
  </si>
  <si>
    <t>1.3.</t>
  </si>
  <si>
    <t>1.4.</t>
  </si>
  <si>
    <t>1.5.</t>
  </si>
  <si>
    <t>1.6.</t>
  </si>
  <si>
    <t>1.7.</t>
  </si>
  <si>
    <t>Задача: Удовлетворение потребности экономики в кадрах</t>
  </si>
  <si>
    <t>Задача: Стимулирование инвестиционной активности</t>
  </si>
  <si>
    <t>Стратегическое направление "Образованный город"</t>
  </si>
  <si>
    <t>Стратегическое направлени "Творческий город"</t>
  </si>
  <si>
    <t>Задача:Укрепление основ правопорядка и безопасной жизнедеятельности населения</t>
  </si>
  <si>
    <t>Стратегическое направление  "Умный" город"</t>
  </si>
  <si>
    <t xml:space="preserve">Задача: Автоматизированный коммерческий контроль, учет энергоресурсов и электроэнергии </t>
  </si>
  <si>
    <t>Задача: Расширение электронных сервисов для населения</t>
  </si>
  <si>
    <t xml:space="preserve">Создание эффективной системы противодействия коррупции в деятельности  органов местного самоуправления 
г. Зеленогорска, муниципальных учреждений и предприятий г. Зеленогорска, обеспечение защиты прав и законных интересов граждан и общества от проявлений коррупции
</t>
  </si>
  <si>
    <t>Реализация проекта «Трудовые отряды Главы ЗАТО г. Зеленогорска»</t>
  </si>
  <si>
    <t>Приведение в соответствие с Положением о порядке установки и эксплуатации нестационарных торговых объектов на территории города Зеленогорска и Правилами установки и эксплуатации рекламных конструкций на территории города Зеленогорска (далее - Положение и Правила), утвержденных решениями Совета депутатов ЗАТО г. Зеленогорска, нестационарных торговых объектов, рекламных конструкций и вывесок</t>
  </si>
  <si>
    <t>Совершенствование механизмов взаимодействия организаций города при обеспечении особого режима безопасного функционирования объектов, расположенных на территории ЗАТО Зеленогорск</t>
  </si>
  <si>
    <t>Развитие и укрепление Единой дежурной диспетчерской службы города Зеленогорска (далее - ЕДДС), аварийно-диспетчерских и экстренных служб организаций города, внедрение на территории города «Системы 112»</t>
  </si>
  <si>
    <t>Совершенствование механизмов взаимодействия территориальных органов управления г. Зеленогорска, организаций, отнесенных к опасным производственным объектам, и сил единой государственной системы предупреждения и ликвидации чрезвычайных ситуаций (далее – ЧС)</t>
  </si>
  <si>
    <t>Фактический объем финансирования (тыс. руб.)</t>
  </si>
  <si>
    <t>ФБ</t>
  </si>
  <si>
    <t>КБ</t>
  </si>
  <si>
    <t>МБ</t>
  </si>
  <si>
    <t>ВБ</t>
  </si>
  <si>
    <t>Всего</t>
  </si>
  <si>
    <t xml:space="preserve">Источник финансового обеспечения (с указанием программы, в рамках которой осуществляется финансирование) </t>
  </si>
  <si>
    <t>Средства Фонда обязательного медицинского страхования</t>
  </si>
  <si>
    <t>Управление образования Администрации ЗАТО г. Зеленогорска</t>
  </si>
  <si>
    <t>Внедрение эффективных педагогических технологий, обновление содержания образования</t>
  </si>
  <si>
    <t>Развитие сети муниципальных образовательных учреждений</t>
  </si>
  <si>
    <t xml:space="preserve">Проведение санитарно-просветительской работы по формированию у различных групп населения мотивации к здоровому образу жизни </t>
  </si>
  <si>
    <t>2.30.1.</t>
  </si>
  <si>
    <t>Обеспечение условий доступности культурных благ для  инвалидов и лиц с ограниченными возможностями здоровья в учреждениях культуры и включение их в творческую деятельность</t>
  </si>
  <si>
    <t>Реконструкция золоотвала Красноярской ГРЭС-2 с устройством буферной емкости</t>
  </si>
  <si>
    <t xml:space="preserve">Строительство третьей очереди полигона твёрдых бытовых отходов </t>
  </si>
  <si>
    <t>Размещение мусоросортировочного комплекса мощностью не менее 40,0 тыс. тонн в год</t>
  </si>
  <si>
    <t>Создание автоматизированного поста наблюдения за загрязнением атмосферного воздуха</t>
  </si>
  <si>
    <t>Реализация проектов и акций экологической направленности</t>
  </si>
  <si>
    <t>Привлечение общественности к участию в разработке и принятии решений по вопросам экологии, подготовке предложений по охране окружающей среды в рамках деятельности общественного совета по охране окружающей среды в г. Зеленогорске</t>
  </si>
  <si>
    <t>Управление образования</t>
  </si>
  <si>
    <t>Развитие форм и методов реабилитации инвалидов, в том числе детей-инвалидов, проживающих в семьях</t>
  </si>
  <si>
    <t xml:space="preserve">Наименование мероприятия </t>
  </si>
  <si>
    <t>1.24.1.</t>
  </si>
  <si>
    <t>1.24.2.</t>
  </si>
  <si>
    <t>1.24.3.</t>
  </si>
  <si>
    <t>1.24.4.</t>
  </si>
  <si>
    <t>3.36.1.</t>
  </si>
  <si>
    <t>3.36.2.</t>
  </si>
  <si>
    <t>3.37.1.</t>
  </si>
  <si>
    <t>3.37.2.</t>
  </si>
  <si>
    <t>3.40.1.</t>
  </si>
  <si>
    <t>3.40.2.</t>
  </si>
  <si>
    <t>3.41.3.</t>
  </si>
  <si>
    <t>3.48.1.</t>
  </si>
  <si>
    <t>3.48.2.</t>
  </si>
  <si>
    <t>Отклонение %</t>
  </si>
  <si>
    <t>План</t>
  </si>
  <si>
    <t>Факт</t>
  </si>
  <si>
    <r>
      <t>Объем отгруженных товаров, выполненных работ и услуг собственными силами по промышленным видам деятельности</t>
    </r>
    <r>
      <rPr>
        <i/>
        <sz val="10"/>
        <color rgb="FF000000"/>
        <rFont val="Times New Roman"/>
        <family val="1"/>
        <charset val="204"/>
      </rPr>
      <t xml:space="preserve"> </t>
    </r>
  </si>
  <si>
    <t>тыс. рублей</t>
  </si>
  <si>
    <t>тыс. руб.</t>
  </si>
  <si>
    <t xml:space="preserve">Примечание </t>
  </si>
  <si>
    <t>руб.</t>
  </si>
  <si>
    <t>тыс. чел.</t>
  </si>
  <si>
    <t>Среднемесячная заработная плата работников организаций города</t>
  </si>
  <si>
    <t>Темп роста реальной заработной платы работников организаций города к базовому году</t>
  </si>
  <si>
    <t>Темп роста производительности труда к базовому году</t>
  </si>
  <si>
    <t>Среднегодовая численность населения</t>
  </si>
  <si>
    <t xml:space="preserve">Доля населения, систематически занимающегося физической культурой и спортом
</t>
  </si>
  <si>
    <t>Удельный вес граждан, фактически пользующихся мерами социальной поддержки от общего количества граждан, имеющих право на меры социальной поддержки</t>
  </si>
  <si>
    <t>1.24.5.</t>
  </si>
  <si>
    <t>1.24.6.</t>
  </si>
  <si>
    <t>2.44.1.</t>
  </si>
  <si>
    <t>3.48.3.</t>
  </si>
  <si>
    <t>Формирование инвестиционного потенциала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</si>
  <si>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Оказание информационной, методической поддержки Общественной палате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</si>
  <si>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3.48.4.</t>
  </si>
  <si>
    <t>3.33.1.</t>
  </si>
  <si>
    <t>3.33.2.</t>
  </si>
  <si>
    <t xml:space="preserve">Обеспечение информационной открытости деятельности органов местного самоуправления  г. Зеленогорска и повышения степени информированности населения и организаций о деятельности и решениях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 </t>
  </si>
  <si>
    <t>3.35.1.</t>
  </si>
  <si>
    <t>3.35.2.</t>
  </si>
  <si>
    <t>3.35.3.</t>
  </si>
  <si>
    <r>
      <t xml:space="preserve">Доля многоквартирных домов, оснащенных </t>
    </r>
    <r>
      <rPr>
        <sz val="10"/>
        <color theme="1"/>
        <rFont val="Times New Roman"/>
        <family val="1"/>
        <charset val="204"/>
      </rPr>
      <t>системами дистанционного учета и контроля энергоресурсов и энергоэффективности</t>
    </r>
  </si>
  <si>
    <t>Общий коэффициент рождаемости населения</t>
  </si>
  <si>
    <t>Общий коэффициент смертности населения</t>
  </si>
  <si>
    <t>на 1 000 чел. населения</t>
  </si>
  <si>
    <t>Высокопроизводительная экономика</t>
  </si>
  <si>
    <t>Капитализация человеческого потенциала</t>
  </si>
  <si>
    <t>Высокие стандарты качества жизни</t>
  </si>
  <si>
    <t>Доля многоквартирных домов, требующих проведения капитального ремонта, в общем количестве многоквартирных домов</t>
  </si>
  <si>
    <t>на 10 000 чел. населения</t>
  </si>
  <si>
    <t>Доля населения, участвующего в культурно-досуговых мероприятиях, организованных органами местного самоуправления и муниципальными учреждениями культуры, в том числе</t>
  </si>
  <si>
    <t>Внебюджетные источники (средства УМ АТП)</t>
  </si>
  <si>
    <t>2.13.1.</t>
  </si>
  <si>
    <t>2.13.2.</t>
  </si>
  <si>
    <t xml:space="preserve">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</si>
  <si>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>2.10.1.</t>
  </si>
  <si>
    <t>2.10.2.</t>
  </si>
  <si>
    <t>2.12.1.</t>
  </si>
  <si>
    <t>2.12.2.</t>
  </si>
  <si>
    <t>Коммерческая тайна                                                                                                                                                                                                                                                                                                                                                                      Единственный экземпляр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</t>
  </si>
  <si>
    <t>Цель 2 уровня: - достижение устойчивых темпов роста производства продукции для удовлетворения спроса на внутреннем и внешнем рынках за счет развития традиционных секторов экономики и создания новых высокотехнологичных 
производств</t>
  </si>
  <si>
    <t xml:space="preserve">Цель 2 уровня – стимулирование культурно-творческой активности населения, поддержка творческих союзов, объединений, деятельность которых направлена на формирование социокультурной идентичности и реализацию возможностей </t>
  </si>
  <si>
    <t>творческой самореализации каждого жителя Зеленогорска</t>
  </si>
  <si>
    <t xml:space="preserve">Цель 2 уровня – повышение уровня и качества жизни граждан, нуждающихся в социальной поддержке, повышение доступности предоставления различных услуг в сфере социального обслуживания и помощи слабо защищенным слоям населения </t>
  </si>
  <si>
    <t>и любому человеку, попавшему в трудную жизненную ситуацию</t>
  </si>
  <si>
    <t>Среднегодовая численнность занятых в экономике</t>
  </si>
  <si>
    <t xml:space="preserve">Доля занятых в экономике в общей численности трудоспособного населения 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</si>
  <si>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</si>
  <si>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Доля населения, систематически занимающегося физической культурой и спортом</t>
  </si>
  <si>
    <t>Коэффициент естественного прироста (убыли) населения</t>
  </si>
  <si>
    <t xml:space="preserve">Доля населения, участвующего в платных культурно-досуговых мероприятиях, организованных органами местного самоуправления </t>
  </si>
  <si>
    <t>Коэффициент миграционного прироста (снижения) населения</t>
  </si>
  <si>
    <t>Количество обустроенных общественных пространств и дворовых территорий нарастающим итогом</t>
  </si>
  <si>
    <t>1.11.</t>
  </si>
  <si>
    <t>Создание «Агентства городского развития»</t>
  </si>
  <si>
    <t>1.12.</t>
  </si>
  <si>
    <t xml:space="preserve">Запуск акселерационных программ для начинающих предпринимателей и дальнейшее развитие системы акселерации субъектов МСП </t>
  </si>
  <si>
    <t>1.15.</t>
  </si>
  <si>
    <t xml:space="preserve">Организация содействия субъектам МСП по участию в городских выставочно-ярмарочных мероприятиях </t>
  </si>
  <si>
    <t>2.31.</t>
  </si>
  <si>
    <t>Развитие культурно-познавательного туризма, вовлечение историко-культурного потенциала города в систему туристских потоков</t>
  </si>
  <si>
    <t>2.38.</t>
  </si>
  <si>
    <t>Организация и проведение  социокультурного проекта «Творческий пленэр», направленного на приобщение к лучшим образцам культурного наследия</t>
  </si>
  <si>
    <t>2.39.</t>
  </si>
  <si>
    <t>Организация и реализация  социокультурного проекта «Дом ремесел», направленного на сохранение традиций и развитие русского традиционного художественного творчества, возрождение народных художественных промыслов и ремесел</t>
  </si>
  <si>
    <t>2.45.</t>
  </si>
  <si>
    <t>Создание регламентированной публичной системы обсуждения и внедрения гражданских инициатив</t>
  </si>
  <si>
    <t>3.1.</t>
  </si>
  <si>
    <t>Реконструкция существующих сетей водоснабжения на улицах Овражная и Партизанская города Зеленогорска</t>
  </si>
  <si>
    <t>3.2.</t>
  </si>
  <si>
    <t>3.5.</t>
  </si>
  <si>
    <t>3.8.</t>
  </si>
  <si>
    <t>Строительство второй (резервной) линии внешнего электроснабжения города Зеленогорска</t>
  </si>
  <si>
    <t>3.9.</t>
  </si>
  <si>
    <t>Строительство уличного освещения города</t>
  </si>
  <si>
    <t>3.23.</t>
  </si>
  <si>
    <t>Обустройство общественных пространств</t>
  </si>
  <si>
    <t>3.24.</t>
  </si>
  <si>
    <t>Создание парка в районе улицы Диктатуры Пролетариата</t>
  </si>
  <si>
    <t>3.52.</t>
  </si>
  <si>
    <t>Установка автоматизированной системы передачи данных контроля, мониторинга и прогнозирования состояния объектов электроснабжения города на пульт управления оперативно-диспетчерской службы (ОДС)</t>
  </si>
  <si>
    <t>Муниципальная программа «Развитие культуры города Зеленогорска»</t>
  </si>
  <si>
    <t>проверка</t>
  </si>
  <si>
    <t>в сфере социального обслуживания</t>
  </si>
  <si>
    <t xml:space="preserve">Задача: Повышение качества и доступности предоставления социальных услуг гражданам пожилого возраста, инвалидам, включая детей-инвалидов, семей и детей </t>
  </si>
  <si>
    <t>Справочно 2018г.</t>
  </si>
  <si>
    <t xml:space="preserve">В  отдел экономики Администрации ЗАТО г. Зеленогорска </t>
  </si>
  <si>
    <t>ОГХ</t>
  </si>
  <si>
    <t>Внебюджетные источники (средства МУП ЭС)</t>
  </si>
  <si>
    <t xml:space="preserve">Реконструкция и модернизация городских очистных сооружений с внедрением АСУТП очистки сточных вод (2022 – 2028), в том числе разработка проекта по реконструкции и модернизации очистных сооружений (2019 – 2021)  </t>
  </si>
  <si>
    <t>Внебюджетные источники (средства МУП ТС )</t>
  </si>
  <si>
    <t>3.33.3.</t>
  </si>
  <si>
    <t xml:space="preserve">Объем отгруженных товаров, выполненных работ и услуг собственными силами по полному кругу организаций </t>
  </si>
  <si>
    <t>Коммерческая тайна                                                                                                                                                                                                                                                                                                                                                                      Единственный экземпляр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</si>
  <si>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КГБПОУ «Зеленогорский техникум промышленных технологий и сервиса»</t>
  </si>
  <si>
    <t>Филиал ПАО «ОГК-2» Красноярская ГРЭС-2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</si>
  <si>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</si>
  <si>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Численность участников клубных формирований</t>
  </si>
  <si>
    <t xml:space="preserve">- учреждения культуры </t>
  </si>
  <si>
    <t xml:space="preserve">- учреждения физкультуры и спорта </t>
  </si>
  <si>
    <t xml:space="preserve">- учреждения социальной защиты населения </t>
  </si>
  <si>
    <t>Информация об объемах и источниках финансирования мероприятий Плана мероприятий по реализации Стратегии социально-экономического развития города Зеленогорска 
на период до 2030 года за 2020 год</t>
  </si>
  <si>
    <t>Справочно 2019 г.</t>
  </si>
  <si>
    <t>ИТОГО     2020 г.</t>
  </si>
  <si>
    <t>ИТОГО     2018-2020 гг.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</si>
  <si>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 </t>
  </si>
  <si>
    <t>1.24.7.</t>
  </si>
  <si>
    <t>3.36.3.</t>
  </si>
  <si>
    <t>3.48.5.</t>
  </si>
  <si>
    <t>2.44.2.</t>
  </si>
  <si>
    <t>1.24.8.</t>
  </si>
  <si>
    <t>Учреждения социальной защиты населения</t>
  </si>
  <si>
    <t>2.47.</t>
  </si>
  <si>
    <t>Возрождение меценатства и благотворительности</t>
  </si>
  <si>
    <t xml:space="preserve">Муниципальная программа «Развитие молодежной политики города Зеленогорска» </t>
  </si>
  <si>
    <t xml:space="preserve">Государственная программа Красноярского края «Молодежь Красноярского края в XXI веке» </t>
  </si>
  <si>
    <t>Государственная программа Красноярского края «Молодежь Красноярского края в XXI веке»</t>
  </si>
  <si>
    <t>МКУ «Комитет по делам культуры»</t>
  </si>
  <si>
    <t xml:space="preserve">Муниципальная программа «Развитие образования в городе Зеленогорске» </t>
  </si>
  <si>
    <t xml:space="preserve">Государственная программа Красноярского края «Развитие образования»    </t>
  </si>
  <si>
    <t xml:space="preserve">Муниципальная программа «Развитие траспортной системы в городе Зеленогорске»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</si>
  <si>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образования» </t>
  </si>
  <si>
    <t xml:space="preserve">Государственная программа Красноярского края «Содействие занятости населения» </t>
  </si>
  <si>
    <t xml:space="preserve">Муниципальная программа «Охрана окружающей среды и защита городских лесов на территории города Зеленогорска»  </t>
  </si>
  <si>
    <t xml:space="preserve">Муниципальная программа «Развитие физической культуры и спорта в городе Зеленогорске» </t>
  </si>
  <si>
    <t xml:space="preserve">Муниципальная программа «Развитие физической культуры и спорта в городе Зеленогорске»                                                                                                                                                                         </t>
  </si>
  <si>
    <t>Информирование населения о принятых нормативных правовых актах Российской Федерации, Красноярского края, муниципальных правовых актах                                                                                                                      г Зеленогорска в области охраны окружающей среды, о состоянии окружающей среды на территории города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</si>
  <si>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</t>
  </si>
  <si>
    <t xml:space="preserve">Муниципальная программа «Охрана окружающей среды и защита городских лесов на территории города Зеленогорска» </t>
  </si>
  <si>
    <t>Муниципальная программа «Охрана окружающей среды и защита городских лесов на территории города Зеленогорска»</t>
  </si>
  <si>
    <t>Муниципальная программа «Капитальное строительство и капитальный ремонт в городе Зеленогорске»</t>
  </si>
  <si>
    <t>3.35.4.</t>
  </si>
  <si>
    <t>Капитальный ремонт и замена газоочистного оборудования на энергоблоках №7, №9</t>
  </si>
  <si>
    <t xml:space="preserve">Внебюджетные источники (средства филиала ПАО «ОГК-2» - Красноярская ГРЭС-2)    </t>
  </si>
  <si>
    <t>Компенсации ущерба, нанесенного водным биологическим ресурсам в результате производственной деятельности Красноярской ГРЭС-2</t>
  </si>
  <si>
    <t>Реконструкция рыбозащитного сооружения на водозаборе Красноярской ГРЭС-2</t>
  </si>
  <si>
    <t>3.41.1</t>
  </si>
  <si>
    <t>3.41.2</t>
  </si>
  <si>
    <t>Муниципальная программа «Муниципальное имущество и земельные ресурсы города Зеленогорска»</t>
  </si>
  <si>
    <t>Государственная программа Красноярского края «Содействие занятости населения»</t>
  </si>
  <si>
    <t>Муниципальная программа «Обеспечение безопасности населения города Зеленогорска»</t>
  </si>
  <si>
    <t xml:space="preserve">Внебюджетные источники (средства филиала ПАО «ОГК-2» - Красноярская ГРЭС-2, филиала АО «Енисейская ТГК (ТГК-13)» - «Красноярская ГРЭС-2»)
</t>
  </si>
  <si>
    <t>МКУ «КФиС»</t>
  </si>
  <si>
    <t>МКУ «Служба ГО и ЧС»</t>
  </si>
  <si>
    <t>Организация и проведение физкультурных и спортивных мероприятий в рамках Всероссийского физкультурно-спортивного комплекса «ГТО» среди различных групп населения</t>
  </si>
  <si>
    <t>ООО «Искра»</t>
  </si>
  <si>
    <t>Внедрение новых образовательных программ подготовки кадров по ТОП-50 и актуализация содержания реализуемых программ в соответсвии с профессиональными стандартами, стандартами WorldskillsRussia ((WSR) Союз «Молодые профессионалы (Ворлдскиллс Россия)» - официальный оператор международного некоммерческого движения WorldSkills International, миссия которого – повышение стандартов подготовки кадров)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</si>
  <si>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
Внебюджетные источники</t>
  </si>
  <si>
    <t>Внебюджетные источники на реализацию социальных проектов</t>
  </si>
  <si>
    <t>Государственная программа Красноярского края «Развитие системы социальной поддержки граждан»</t>
  </si>
  <si>
    <t>Внебюджетные источники (средства Управления образования Администрации ЗАТО г. Зеленогорска)</t>
  </si>
  <si>
    <t>Расходы по договорам пожизненного содержания с иждивенцами,заключенным с пожилыми одинокими лицами, в рамках непрограммных расходов КУМИ, Администрации ЗАТО 
г. Зеленогорска</t>
  </si>
  <si>
    <t>добавила гос.прогр</t>
  </si>
  <si>
    <t>Внебюджетные источники (средства Госкорпорации «Росатом»)</t>
  </si>
  <si>
    <t>Внебюджетные источники (средства  АО «ПО ЭХЗ», населения)</t>
  </si>
  <si>
    <t>Внебюджетные источники 
(средства  АО «ПО ЭХЗ»)</t>
  </si>
  <si>
    <t>Внебюджетные источники (средства филиала ФГБУ ФСНКЦ ФМБА России КБ № 42)</t>
  </si>
  <si>
    <t xml:space="preserve">Филиал 
ФГБУ ФСНКЦ ФМБА России КБ № 42
</t>
  </si>
  <si>
    <t xml:space="preserve">Строительство внешнего инженерного обеспечения в микрорайоне 23 </t>
  </si>
  <si>
    <t>2.1</t>
  </si>
  <si>
    <t>2.2</t>
  </si>
  <si>
    <t>2.3</t>
  </si>
  <si>
    <t>2.4</t>
  </si>
  <si>
    <t>2.5</t>
  </si>
  <si>
    <t>3</t>
  </si>
  <si>
    <t>4</t>
  </si>
  <si>
    <t>Государственная программа Красноярского края «Развитие инвестиционной, инновационной деятельности, малого и среднего предпринимательства на территории края»;
Муниципальная программа «Развитие малого и среднего предпринимательства в городе Зеленогорске»;
Внебюджетные источники (средства НКО «Фонд развития предпринимательства города Зеленогорска», АО «Агентство развития бизнеса и микрокредитная компания», 
АО «МСП БАНК»)</t>
  </si>
  <si>
    <t>Государственная программа Красноярского края «Содействие занятости населения»;                                        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</si>
  <si>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«Содействие занятости населения»;
Внебюджетные источники (средства организаций)</t>
  </si>
  <si>
    <t xml:space="preserve">Государственная программа Красноярского края «Содействие занятости населения»;
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</si>
  <si>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>Федеральный бюджет (средства ФМБА России);                                                                                         Средства Фонда обязательного медицинского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Внебюджетные источники (средства филиала ФГБУ ФСНКЦ ФМБА России КБ № 42)</t>
  </si>
  <si>
    <t xml:space="preserve">Муниципальная программа «Развитие культуры города Зеленогорска»;
Внебюждетные источники (средства МКУ «Комитет по делам культуры» от приносящей доход деятельности) </t>
  </si>
  <si>
    <t xml:space="preserve">Государственная программа Красноярского края «Развитие образования»;    
Муниципальная программа «Развитие образования в городе Зеленогорске» </t>
  </si>
  <si>
    <t>Государственная программа Российской Федерации «Развитие образования»;
Государственная программа Красноярского края «Развитие образования»;
Внебюджетные источники</t>
  </si>
  <si>
    <t xml:space="preserve">Муниципальная программа «Развитие образования в городе Зеленогорске»;
Внебюджетные источники 
(средства АО «ПО ЭХЗ»)
</t>
  </si>
  <si>
    <t>Государственная программа Красноярского края «Развитие образования»;               
Внебюджетные источники</t>
  </si>
  <si>
    <t>Государственная программа Красноярского края «Развитие образования»; 
Муниципальныя программа «Развитие образования в городе Зеленогорске»;
Муниципальная программа «Защита населения и территории города Зеленогорска от чрезвычайных ситуаций природного и техногенного характера»;
Муниципальная программа «Капитальное строительство и капитальный ремонт в городе Зеленогорске»;
Муниципальная программа «Обеспечение безопасности населения города Зеленогорска»</t>
  </si>
  <si>
    <t xml:space="preserve">Государственная программа Красноярского края «Развитие образования»;
Внебюджетные источники (средства КГБПОУ «Зеленогорский техникум промышленных технологий и сервиса» от платной деятельности) </t>
  </si>
  <si>
    <t>Государственная программа Российской Федерации «Развитие образования»;
Государственная программа Красноярского края «Развитие образования»;  
Внебюджетные источники 
(средства АО «ТВЭЛ», АО «ПО ЭХЗ»)</t>
  </si>
  <si>
    <t>Государственная программа Красноярского края «Развитие образования»;
Внебюджетные источники (средства КГБПОУ «Зеленогорский техникум промышленных технологий и сервиса» от платной деятельности)</t>
  </si>
  <si>
    <t>Федеральный бюджет (целевые средства);
Внебюджетные источники (средства Госкорпорации «Росатом»)</t>
  </si>
  <si>
    <t>Федеральный бюджет (средства ФМБА России в рамках реализации национального проекта «Здравоохранение»);
Внебюджетные источники (средства ФГБУ ФСНКЦ ФМБА России)</t>
  </si>
  <si>
    <t xml:space="preserve">Муниципальная программа «Развитие физической культуры и спорта в городе Зеленогорске»;                                                                                                                                                                             Внебюджетные источники (средства муниципальных бюджетных учреждений, находящихся в ведении МКУ «КФиС» от приносящей доход деятельности,  АО «ПО ЭХЗ») </t>
  </si>
  <si>
    <t xml:space="preserve">Государственная программа Красноярского края «Развитие физической культуры и спорта»; 
Муниципальная программа «Развитие физической культуры и спорта в городе Зеленогорске»;   
Внебюджетные источники (средства муниципальных бюджетных учреждений, находящихся в ведении МКУ «КФиС» от приносящей доход деятельности)                                                                                                                                                                        </t>
  </si>
  <si>
    <t xml:space="preserve">Муниципальная программа «Развитие физической культуры и спорта в городе Зеленогорске»;
Внебюджетные источники (средства МКУ «КФиС» от приносящей доход деятельности,  АО «ПО ЭХЗ») 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</si>
  <si>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Зеленогорске»; 
Внебюджетные источники (средства  АО «ПО ЭХЗ»)               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</si>
  <si>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Зеленогорске»; 
Муниципальная программа «Капитальное строительство и капитальный ремонт в городе Зеленогорске»                                                                                                                                                                   </t>
  </si>
  <si>
    <t xml:space="preserve">Муниципальная программа «Развитие физической культуры и спорта в городе Зеленогорске»; 
 Внебюджетные источники (средства  АО «ПО ЭХЗ»)                                                                                                                                                                            </t>
  </si>
  <si>
    <t xml:space="preserve">Муниципальная программа «Капитальное строительство и капитальный ремонт в городе Зеленогорске»; 
Внебюджетные источники (средства  АО «ПО ЭХЗ»)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</si>
  <si>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культуры и туризма»;
Внебюджетные источники (средства Госкорпорации «Росатом»)</t>
  </si>
  <si>
    <t>Государственная программа Красноярского края "Развитие культуры и туризма", в рамках подпрограммы «Поддержка искусства и народного творчества»;                                                                                                                           Муниципальная программа «Развитие культуры города Зеленогорска»</t>
  </si>
  <si>
    <t xml:space="preserve">Муниципальная программа «Защита населения и территории города Зеленогорска от чрезвычайных ситуаций природного и техногенного характера»; 
Внебюджетные источники (собственные средства МКУ «Комитет по делам культуры» от приносящей доход деятельности)
</t>
  </si>
  <si>
    <t>Государственная программа Красноярского края «Развитие культуры и туризма»;                                                                                                                                                     Муниципальная программа «Развитие культуры города Зеленогорска»;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характера»; 
Внебюджетные источники</t>
  </si>
  <si>
    <t>Муниципальная программа «Развитие культуры города Зеленогорска»;
Внебюджетные источники</t>
  </si>
  <si>
    <t>Государственная программа Красноярского края «Молодежь Красноярского края в XXI веке»;                                                                                             Муниципальная программа «Развитие молодежной политики города Зеленогорска»</t>
  </si>
  <si>
    <t>Государственная программа Красноярского края «Реформирование и модернизация жилищно-коммунального хозяйства»; 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  
Внебюджетные источники (средства МУП ТС)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</si>
  <si>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продовольствия»;
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
Внебюджетные источники (средства МУП ЭС, Садоводство №2)</t>
  </si>
  <si>
    <t>Региональная программа капитального ремонта общего имущества в многоквартирных домах, расположенных на территории Красноярского края, на период с 2014-2043 годы;
Муниципальная программа «Капитальное строительство и капитальный ремонт в городе Зеленогорске»;
Внебюджетные источники (средства собственников помещений в многоквартирных домах)</t>
  </si>
  <si>
    <t>Государственная программа Красноярского края «Развитие транспортной системы»;
Муниципальная программа «Развитие транспортной системы в городе Зеленогорске»</t>
  </si>
  <si>
    <t>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«Формирование современной городской среды в городе Зеленогорске»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</si>
  <si>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
Внебюждетные источники 
(средства  АО «ПО ЭХЗ»)</t>
  </si>
  <si>
    <t xml:space="preserve">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«Формирование современной городской среды в городе Зеленогорске»
</t>
  </si>
  <si>
    <t>Государственная программа Красноярского края «Содействие органам местного самоуправления в формировании современной городской среды»; 
Муниципальная программа «Формирование современной городской среды в городе Зеленогорске»;  
Внебюджетные источники (средства собственников в многоквартирных домах)</t>
  </si>
  <si>
    <t>Государственная программа Краснорского края "Развитие образования";                                                             Муниципальная программа «Обеспечение безопасности населения города Зеленогорска»</t>
  </si>
  <si>
    <t xml:space="preserve">Государственная программа Красноярского края «Развитие транспортной системы»;
Муниципальная программа «Развитие траспортной системы в городе Зеленогорске»                                                                                                                                                             </t>
  </si>
  <si>
    <t xml:space="preserve">Внебюджетные источники (средства ПАО «ОГК-2», филиала АО «Енисейская ТГК (ТГК-13)» - «Красноярская ГРЭС-2»)
</t>
  </si>
  <si>
    <t>Концессионное соглашение на создание и реконструкцию полигона ТБО в г. Зеленогорске от 21.12.2015.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простого товарищества, состоящего из ООО «Экоресурс», ООО «Вторичные ресурсы Красноярск», ООО «Экострой-Инвест», 
ООО «Промтех»)</t>
  </si>
  <si>
    <t>Государственная программа Краснорского края "Развитие образования";                                                                 Муниципальная программа «Обеспечение безопасности населения города Зеленогорска»</t>
  </si>
  <si>
    <t>Единственный экземпляр на 18 листах</t>
  </si>
  <si>
    <t>Исполнитель:  Крышталь Д.Б.</t>
  </si>
  <si>
    <t>Исполнитель:  Крышталь Д.Б., 95-151</t>
  </si>
  <si>
    <t>Внебюджетные источники
(НКО «ФРП г. Зеленогорска»)</t>
  </si>
  <si>
    <t>Строительство хозяйственно-питьевого водопровода в поселке индивидуальных застройщиков на 1000 дворов (кварталы № 9-12)</t>
  </si>
  <si>
    <t>Доля занятых в сфере малого и среднего предпринимательства в общей численности занятых в экономике</t>
  </si>
  <si>
    <t>Единственный экземпляр на 3 листах</t>
  </si>
  <si>
    <t>Целевые ориентиры стратегии социально-экономического развития города Зеленогорска на период до 2030 года</t>
  </si>
  <si>
    <t>Динамика основных показателей стратегии социально-экономического развития города Зеленогорска на период до 2030 года и плана мероприятий по реализации Стратегии социально-экономического развития города Зеленогорска на период до 2030 года</t>
  </si>
  <si>
    <t xml:space="preserve"> I Динамика показателей Стратегии социально-экономического развития города Зеленогорска на период до 2030 года</t>
  </si>
  <si>
    <t>II Динамика показателей Плана мероприятий по реализации Стратегии социально-экономического развития города Зеленогорска на период до 2030 года</t>
  </si>
  <si>
    <t>Информация, содержащая коммерческую тайну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</si>
</sst>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5" fillId="0" borderId="0"/>
    <xf numFmtId="43" fontId="3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165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5" fontId="1" fillId="0" borderId="0" xfId="0" applyNumberFormat="1" applyFont="1"/>
    <xf numFmtId="0" fontId="2" fillId="0" borderId="0" xfId="0" applyFont="1" applyAlignment="1">
      <alignment horizontal="left" vertical="top"/>
    </xf>
    <xf numFmtId="0" fontId="27" fillId="3" borderId="2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/>
    <xf numFmtId="165" fontId="14" fillId="0" borderId="0" xfId="0" applyNumberFormat="1" applyFont="1"/>
    <xf numFmtId="0" fontId="14" fillId="0" borderId="0" xfId="0" applyFont="1" applyAlignment="1">
      <alignment vertical="top"/>
    </xf>
    <xf numFmtId="0" fontId="14" fillId="0" borderId="0" xfId="1" applyFont="1" applyAlignment="1">
      <alignment horizontal="left" vertical="center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0" fontId="27" fillId="3" borderId="3" xfId="0" applyFont="1" applyFill="1" applyBorder="1" applyAlignment="1">
      <alignment horizontal="left" vertical="top"/>
    </xf>
    <xf numFmtId="0" fontId="27" fillId="2" borderId="2" xfId="0" applyFont="1" applyFill="1" applyBorder="1" applyAlignment="1">
      <alignment horizontal="left" vertical="top"/>
    </xf>
    <xf numFmtId="0" fontId="14" fillId="0" borderId="3" xfId="0" applyFont="1" applyBorder="1"/>
    <xf numFmtId="0" fontId="27" fillId="0" borderId="10" xfId="0" applyFont="1" applyFill="1" applyBorder="1" applyAlignment="1">
      <alignment horizontal="left" vertical="top"/>
    </xf>
    <xf numFmtId="0" fontId="14" fillId="0" borderId="12" xfId="0" applyFont="1" applyBorder="1"/>
    <xf numFmtId="0" fontId="27" fillId="0" borderId="8" xfId="0" applyFont="1" applyFill="1" applyBorder="1" applyAlignment="1">
      <alignment horizontal="left" vertical="top"/>
    </xf>
    <xf numFmtId="0" fontId="14" fillId="0" borderId="11" xfId="0" applyFont="1" applyBorder="1"/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26" fillId="3" borderId="5" xfId="0" applyFont="1" applyFill="1" applyBorder="1"/>
    <xf numFmtId="0" fontId="14" fillId="0" borderId="0" xfId="0" applyFont="1" applyBorder="1" applyAlignment="1">
      <alignment vertical="top"/>
    </xf>
    <xf numFmtId="0" fontId="14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4" fillId="0" borderId="7" xfId="0" applyFont="1" applyBorder="1"/>
    <xf numFmtId="0" fontId="26" fillId="0" borderId="4" xfId="0" applyFont="1" applyBorder="1"/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4" fillId="0" borderId="0" xfId="1" applyFont="1" applyAlignment="1">
      <alignment horizontal="left" vertical="top"/>
    </xf>
    <xf numFmtId="0" fontId="14" fillId="2" borderId="1" xfId="0" applyFont="1" applyFill="1" applyBorder="1" applyAlignment="1">
      <alignment horizontal="center" vertical="top"/>
    </xf>
    <xf numFmtId="4" fontId="14" fillId="0" borderId="1" xfId="0" applyNumberFormat="1" applyFont="1" applyBorder="1" applyAlignment="1">
      <alignment horizontal="center" vertical="top"/>
    </xf>
    <xf numFmtId="17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vertical="top"/>
    </xf>
    <xf numFmtId="0" fontId="14" fillId="0" borderId="10" xfId="0" applyFont="1" applyBorder="1" applyAlignment="1">
      <alignment vertical="top"/>
    </xf>
    <xf numFmtId="0" fontId="26" fillId="0" borderId="2" xfId="0" applyFont="1" applyBorder="1" applyAlignment="1">
      <alignment vertical="top"/>
    </xf>
    <xf numFmtId="165" fontId="14" fillId="2" borderId="1" xfId="0" applyNumberFormat="1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/>
    </xf>
    <xf numFmtId="3" fontId="14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wrapText="1"/>
    </xf>
    <xf numFmtId="0" fontId="30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left" vertical="top" wrapText="1"/>
    </xf>
    <xf numFmtId="0" fontId="27" fillId="2" borderId="9" xfId="0" applyFont="1" applyFill="1" applyBorder="1" applyAlignment="1">
      <alignment horizontal="left" vertical="top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165" fontId="14" fillId="0" borderId="5" xfId="1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26" fillId="3" borderId="5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165" fontId="26" fillId="0" borderId="5" xfId="0" applyNumberFormat="1" applyFont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65" fontId="1" fillId="2" borderId="2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left" vertical="top" wrapText="1"/>
    </xf>
    <xf numFmtId="43" fontId="0" fillId="0" borderId="0" xfId="4" applyFont="1" applyAlignment="1">
      <alignment vertical="center"/>
    </xf>
    <xf numFmtId="43" fontId="1" fillId="0" borderId="0" xfId="4" applyFont="1" applyAlignment="1">
      <alignment horizontal="center" vertical="center"/>
    </xf>
    <xf numFmtId="43" fontId="1" fillId="2" borderId="0" xfId="4" applyFont="1" applyFill="1" applyBorder="1" applyAlignment="1">
      <alignment horizontal="center" vertical="center"/>
    </xf>
    <xf numFmtId="43" fontId="1" fillId="0" borderId="0" xfId="4" applyFont="1" applyBorder="1" applyAlignment="1">
      <alignment horizontal="center" vertical="center"/>
    </xf>
    <xf numFmtId="43" fontId="1" fillId="0" borderId="0" xfId="4" applyFont="1" applyAlignment="1">
      <alignment vertical="center"/>
    </xf>
    <xf numFmtId="43" fontId="1" fillId="0" borderId="0" xfId="0" applyNumberFormat="1" applyFont="1" applyAlignment="1">
      <alignment horizontal="center" vertical="center"/>
    </xf>
    <xf numFmtId="165" fontId="26" fillId="2" borderId="0" xfId="0" applyNumberFormat="1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 shrinkToFit="1"/>
    </xf>
    <xf numFmtId="0" fontId="11" fillId="2" borderId="1" xfId="0" applyFont="1" applyFill="1" applyBorder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4" fillId="0" borderId="5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165" fontId="14" fillId="0" borderId="0" xfId="0" applyNumberFormat="1" applyFont="1" applyFill="1"/>
    <xf numFmtId="4" fontId="14" fillId="0" borderId="5" xfId="0" applyNumberFormat="1" applyFont="1" applyFill="1" applyBorder="1" applyAlignment="1">
      <alignment vertical="center" wrapText="1"/>
    </xf>
    <xf numFmtId="165" fontId="32" fillId="0" borderId="0" xfId="0" applyNumberFormat="1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165" fontId="32" fillId="0" borderId="0" xfId="1" applyNumberFormat="1" applyFont="1" applyAlignment="1">
      <alignment horizontal="center" vertical="top"/>
    </xf>
    <xf numFmtId="165" fontId="33" fillId="0" borderId="0" xfId="1" applyNumberFormat="1" applyFont="1" applyAlignment="1">
      <alignment horizontal="center" vertical="top"/>
    </xf>
    <xf numFmtId="165" fontId="34" fillId="3" borderId="3" xfId="0" applyNumberFormat="1" applyFont="1" applyFill="1" applyBorder="1" applyAlignment="1">
      <alignment horizontal="center" vertical="top" wrapText="1"/>
    </xf>
    <xf numFmtId="165" fontId="34" fillId="0" borderId="3" xfId="0" applyNumberFormat="1" applyFont="1" applyBorder="1" applyAlignment="1">
      <alignment horizontal="center" vertical="top" wrapText="1"/>
    </xf>
    <xf numFmtId="165" fontId="35" fillId="0" borderId="0" xfId="0" applyNumberFormat="1" applyFont="1" applyAlignment="1">
      <alignment horizontal="center" vertical="top"/>
    </xf>
    <xf numFmtId="165" fontId="35" fillId="2" borderId="0" xfId="0" applyNumberFormat="1" applyFont="1" applyFill="1" applyBorder="1" applyAlignment="1">
      <alignment horizontal="center" vertical="top"/>
    </xf>
    <xf numFmtId="165" fontId="36" fillId="0" borderId="0" xfId="0" applyNumberFormat="1" applyFont="1" applyBorder="1" applyAlignment="1">
      <alignment horizontal="center" vertical="top" wrapText="1"/>
    </xf>
    <xf numFmtId="165" fontId="36" fillId="0" borderId="0" xfId="0" applyNumberFormat="1" applyFont="1" applyBorder="1" applyAlignment="1">
      <alignment horizontal="center" vertical="top"/>
    </xf>
    <xf numFmtId="0" fontId="33" fillId="0" borderId="0" xfId="0" applyFont="1"/>
    <xf numFmtId="165" fontId="26" fillId="0" borderId="1" xfId="0" applyNumberFormat="1" applyFont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5" fontId="27" fillId="0" borderId="3" xfId="0" applyNumberFormat="1" applyFont="1" applyBorder="1" applyAlignment="1">
      <alignment horizontal="center" vertical="top" wrapText="1"/>
    </xf>
    <xf numFmtId="165" fontId="27" fillId="2" borderId="3" xfId="0" applyNumberFormat="1" applyFont="1" applyFill="1" applyBorder="1" applyAlignment="1">
      <alignment horizontal="center" vertical="top" wrapText="1"/>
    </xf>
    <xf numFmtId="165" fontId="26" fillId="2" borderId="1" xfId="0" applyNumberFormat="1" applyFont="1" applyFill="1" applyBorder="1" applyAlignment="1">
      <alignment horizontal="center" vertical="top" wrapText="1"/>
    </xf>
    <xf numFmtId="165" fontId="27" fillId="0" borderId="1" xfId="0" applyNumberFormat="1" applyFont="1" applyBorder="1" applyAlignment="1">
      <alignment horizontal="center" vertical="top" wrapText="1"/>
    </xf>
    <xf numFmtId="165" fontId="27" fillId="2" borderId="1" xfId="0" applyNumberFormat="1" applyFont="1" applyFill="1" applyBorder="1" applyAlignment="1">
      <alignment horizontal="center" vertical="top" wrapText="1"/>
    </xf>
    <xf numFmtId="165" fontId="26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5" fontId="27" fillId="3" borderId="3" xfId="0" applyNumberFormat="1" applyFont="1" applyFill="1" applyBorder="1" applyAlignment="1">
      <alignment horizontal="center" vertical="top" wrapText="1"/>
    </xf>
    <xf numFmtId="165" fontId="27" fillId="0" borderId="3" xfId="0" applyNumberFormat="1" applyFont="1" applyBorder="1" applyAlignment="1">
      <alignment horizontal="center" vertical="top"/>
    </xf>
    <xf numFmtId="165" fontId="27" fillId="2" borderId="3" xfId="0" applyNumberFormat="1" applyFont="1" applyFill="1" applyBorder="1" applyAlignment="1">
      <alignment horizontal="center" vertical="top"/>
    </xf>
    <xf numFmtId="165" fontId="26" fillId="0" borderId="3" xfId="0" applyNumberFormat="1" applyFont="1" applyFill="1" applyBorder="1" applyAlignment="1">
      <alignment horizontal="center" vertical="top"/>
    </xf>
    <xf numFmtId="165" fontId="14" fillId="0" borderId="3" xfId="0" applyNumberFormat="1" applyFont="1" applyFill="1" applyBorder="1" applyAlignment="1">
      <alignment horizontal="center" vertical="top"/>
    </xf>
    <xf numFmtId="165" fontId="27" fillId="3" borderId="3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27" fillId="0" borderId="12" xfId="0" applyNumberFormat="1" applyFont="1" applyBorder="1" applyAlignment="1">
      <alignment horizontal="center" vertical="top" wrapText="1"/>
    </xf>
    <xf numFmtId="165" fontId="27" fillId="2" borderId="12" xfId="0" applyNumberFormat="1" applyFont="1" applyFill="1" applyBorder="1" applyAlignment="1">
      <alignment horizontal="center" vertical="top" wrapText="1"/>
    </xf>
    <xf numFmtId="165" fontId="27" fillId="0" borderId="11" xfId="0" applyNumberFormat="1" applyFont="1" applyBorder="1" applyAlignment="1">
      <alignment horizontal="center" vertical="top" wrapText="1"/>
    </xf>
    <xf numFmtId="165" fontId="27" fillId="2" borderId="11" xfId="0" applyNumberFormat="1" applyFont="1" applyFill="1" applyBorder="1" applyAlignment="1">
      <alignment horizontal="center" vertical="top" wrapText="1"/>
    </xf>
    <xf numFmtId="165" fontId="26" fillId="0" borderId="6" xfId="0" applyNumberFormat="1" applyFont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165" fontId="26" fillId="3" borderId="5" xfId="0" applyNumberFormat="1" applyFont="1" applyFill="1" applyBorder="1" applyAlignment="1">
      <alignment horizontal="center" vertical="top"/>
    </xf>
    <xf numFmtId="165" fontId="26" fillId="0" borderId="4" xfId="0" applyNumberFormat="1" applyFont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/>
    </xf>
    <xf numFmtId="165" fontId="26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8" fillId="0" borderId="1" xfId="0" applyFont="1" applyFill="1" applyBorder="1" applyAlignment="1">
      <alignment horizontal="left" vertical="center" wrapText="1" indent="1"/>
    </xf>
    <xf numFmtId="2" fontId="8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4" borderId="2" xfId="0" applyNumberFormat="1" applyFont="1" applyFill="1" applyBorder="1" applyAlignment="1">
      <alignment horizontal="left" vertical="top" wrapText="1"/>
    </xf>
    <xf numFmtId="4" fontId="1" fillId="4" borderId="3" xfId="0" applyNumberFormat="1" applyFont="1" applyFill="1" applyBorder="1" applyAlignment="1">
      <alignment horizontal="left" vertical="top" wrapText="1"/>
    </xf>
    <xf numFmtId="4" fontId="1" fillId="4" borderId="4" xfId="0" applyNumberFormat="1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4" fontId="14" fillId="2" borderId="5" xfId="0" applyNumberFormat="1" applyFont="1" applyFill="1" applyBorder="1" applyAlignment="1">
      <alignment horizontal="left" vertical="center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top" wrapText="1"/>
    </xf>
    <xf numFmtId="49" fontId="14" fillId="0" borderId="5" xfId="1" applyNumberFormat="1" applyFont="1" applyBorder="1" applyAlignment="1">
      <alignment horizontal="left" vertical="top" wrapText="1"/>
    </xf>
    <xf numFmtId="165" fontId="14" fillId="0" borderId="1" xfId="1" applyNumberFormat="1" applyFont="1" applyBorder="1" applyAlignment="1">
      <alignment horizontal="center" vertical="top" wrapText="1"/>
    </xf>
    <xf numFmtId="165" fontId="14" fillId="0" borderId="1" xfId="1" applyNumberFormat="1" applyFont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7" fillId="3" borderId="2" xfId="0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/>
    </xf>
    <xf numFmtId="0" fontId="37" fillId="3" borderId="3" xfId="0" applyFont="1" applyFill="1" applyBorder="1" applyAlignment="1">
      <alignment horizontal="left" vertical="center"/>
    </xf>
    <xf numFmtId="0" fontId="37" fillId="3" borderId="4" xfId="0" applyFont="1" applyFill="1" applyBorder="1" applyAlignment="1">
      <alignment horizontal="left" vertical="center"/>
    </xf>
  </cellXfs>
  <cellStyles count="5">
    <cellStyle name="Обычный" xfId="0" builtinId="0"/>
    <cellStyle name="Обычный 10" xfId="3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XFD258"/>
  <sheetViews>
    <sheetView view="pageBreakPreview" zoomScaleNormal="100" zoomScaleSheetLayoutView="100" workbookViewId="0">
      <pane xSplit="2" ySplit="6" topLeftCell="C13" activePane="bottomRight" state="frozen"/>
      <selection activeCell="C175" sqref="C175"/>
      <selection pane="topRight" activeCell="C175" sqref="C175"/>
      <selection pane="bottomLeft" activeCell="C175" sqref="C175"/>
      <selection pane="bottomRight" activeCell="B203" sqref="B203:H203"/>
    </sheetView>
  </sheetViews>
  <sheetFormatPr defaultRowHeight="20.25" x14ac:dyDescent="0.25"/>
  <cols>
    <col min="1" max="1" width="8.7109375" style="71" customWidth="1"/>
    <col min="2" max="2" width="42" style="69" customWidth="1"/>
    <col min="3" max="3" width="22.5703125" style="194" customWidth="1"/>
    <col min="4" max="4" width="16.28515625" style="195" customWidth="1"/>
    <col min="5" max="5" width="15.28515625" style="195" customWidth="1"/>
    <col min="6" max="6" width="15.5703125" style="195" customWidth="1"/>
    <col min="7" max="7" width="17.42578125" style="195" customWidth="1"/>
    <col min="8" max="8" width="52.7109375" style="88" customWidth="1"/>
    <col min="9" max="9" width="9.140625" style="71"/>
    <col min="10" max="10" width="11.140625" style="71" bestFit="1" customWidth="1"/>
    <col min="11" max="16384" width="9.140625" style="69"/>
  </cols>
  <sheetData>
    <row r="1" spans="1:9" s="69" customFormat="1" ht="45" x14ac:dyDescent="0.25">
      <c r="A1" s="177"/>
      <c r="C1" s="194"/>
      <c r="D1" s="195"/>
      <c r="E1" s="195"/>
      <c r="F1" s="195"/>
      <c r="G1" s="195"/>
      <c r="H1" s="155" t="s">
        <v>500</v>
      </c>
      <c r="I1" s="71"/>
    </row>
    <row r="2" spans="1:9" s="69" customFormat="1" ht="52.5" customHeight="1" x14ac:dyDescent="0.25">
      <c r="A2" s="276" t="s">
        <v>508</v>
      </c>
      <c r="B2" s="276"/>
      <c r="C2" s="276"/>
      <c r="D2" s="276"/>
      <c r="E2" s="276"/>
      <c r="F2" s="276"/>
      <c r="G2" s="276"/>
      <c r="H2" s="277"/>
      <c r="I2" s="71"/>
    </row>
    <row r="3" spans="1:9" s="69" customFormat="1" x14ac:dyDescent="0.25">
      <c r="A3" s="118"/>
      <c r="B3" s="72"/>
      <c r="C3" s="196"/>
      <c r="D3" s="197"/>
      <c r="E3" s="197"/>
      <c r="F3" s="197"/>
      <c r="G3" s="197"/>
      <c r="H3" s="118"/>
      <c r="I3" s="71"/>
    </row>
    <row r="4" spans="1:9" s="69" customFormat="1" ht="15" customHeight="1" x14ac:dyDescent="0.25">
      <c r="A4" s="278" t="s">
        <v>15</v>
      </c>
      <c r="B4" s="278" t="s">
        <v>386</v>
      </c>
      <c r="C4" s="282" t="s">
        <v>364</v>
      </c>
      <c r="D4" s="283"/>
      <c r="E4" s="283"/>
      <c r="F4" s="283"/>
      <c r="G4" s="283"/>
      <c r="H4" s="280" t="s">
        <v>370</v>
      </c>
      <c r="I4" s="71"/>
    </row>
    <row r="5" spans="1:9" s="69" customFormat="1" ht="30" customHeight="1" x14ac:dyDescent="0.25">
      <c r="A5" s="279"/>
      <c r="B5" s="279"/>
      <c r="C5" s="153" t="s">
        <v>369</v>
      </c>
      <c r="D5" s="149" t="s">
        <v>365</v>
      </c>
      <c r="E5" s="149" t="s">
        <v>366</v>
      </c>
      <c r="F5" s="149" t="s">
        <v>367</v>
      </c>
      <c r="G5" s="149" t="s">
        <v>368</v>
      </c>
      <c r="H5" s="281"/>
      <c r="I5" s="71"/>
    </row>
    <row r="6" spans="1:9" s="69" customFormat="1" x14ac:dyDescent="0.25">
      <c r="A6" s="53" t="s">
        <v>173</v>
      </c>
      <c r="B6" s="54"/>
      <c r="C6" s="198"/>
      <c r="D6" s="198"/>
      <c r="E6" s="198"/>
      <c r="F6" s="198"/>
      <c r="G6" s="198"/>
      <c r="H6" s="55"/>
      <c r="I6" s="71"/>
    </row>
    <row r="7" spans="1:9" s="69" customFormat="1" x14ac:dyDescent="0.25">
      <c r="A7" s="116" t="s">
        <v>178</v>
      </c>
      <c r="B7" s="73"/>
      <c r="C7" s="199"/>
      <c r="D7" s="199"/>
      <c r="E7" s="199"/>
      <c r="F7" s="199"/>
      <c r="G7" s="199"/>
      <c r="H7" s="74"/>
      <c r="I7" s="71"/>
    </row>
    <row r="8" spans="1:9" s="69" customFormat="1" x14ac:dyDescent="0.25">
      <c r="A8" s="116" t="s">
        <v>174</v>
      </c>
      <c r="B8" s="73"/>
      <c r="C8" s="199"/>
      <c r="D8" s="199"/>
      <c r="E8" s="199"/>
      <c r="F8" s="199"/>
      <c r="G8" s="199"/>
      <c r="H8" s="74"/>
      <c r="I8" s="71"/>
    </row>
    <row r="9" spans="1:9" s="69" customFormat="1" ht="15" x14ac:dyDescent="0.25">
      <c r="A9" s="115" t="s">
        <v>175</v>
      </c>
      <c r="B9" s="284" t="s">
        <v>626</v>
      </c>
      <c r="C9" s="285"/>
      <c r="D9" s="285"/>
      <c r="E9" s="285"/>
      <c r="F9" s="285"/>
      <c r="G9" s="285"/>
      <c r="H9" s="286"/>
      <c r="I9" s="95"/>
    </row>
    <row r="10" spans="1:9" s="69" customFormat="1" ht="15" x14ac:dyDescent="0.25">
      <c r="A10" s="115" t="s">
        <v>176</v>
      </c>
      <c r="B10" s="284" t="s">
        <v>626</v>
      </c>
      <c r="C10" s="285"/>
      <c r="D10" s="285"/>
      <c r="E10" s="285"/>
      <c r="F10" s="285"/>
      <c r="G10" s="285"/>
      <c r="H10" s="286"/>
      <c r="I10" s="71"/>
    </row>
    <row r="11" spans="1:9" s="69" customFormat="1" ht="15" x14ac:dyDescent="0.25">
      <c r="A11" s="116" t="s">
        <v>177</v>
      </c>
      <c r="B11" s="73"/>
      <c r="C11" s="207"/>
      <c r="D11" s="208"/>
      <c r="E11" s="208"/>
      <c r="F11" s="208"/>
      <c r="G11" s="208"/>
      <c r="H11" s="131"/>
      <c r="I11" s="71"/>
    </row>
    <row r="12" spans="1:9" s="69" customFormat="1" ht="15" x14ac:dyDescent="0.25">
      <c r="A12" s="115" t="s">
        <v>345</v>
      </c>
      <c r="B12" s="284" t="s">
        <v>626</v>
      </c>
      <c r="C12" s="285"/>
      <c r="D12" s="285"/>
      <c r="E12" s="285"/>
      <c r="F12" s="285"/>
      <c r="G12" s="285"/>
      <c r="H12" s="286"/>
      <c r="I12" s="71"/>
    </row>
    <row r="13" spans="1:9" s="69" customFormat="1" ht="60.75" customHeight="1" x14ac:dyDescent="0.25">
      <c r="A13" s="115" t="s">
        <v>346</v>
      </c>
      <c r="B13" s="35" t="s">
        <v>20</v>
      </c>
      <c r="C13" s="205">
        <f>SUM(D13:G13)</f>
        <v>289730.40000000002</v>
      </c>
      <c r="D13" s="206">
        <v>0</v>
      </c>
      <c r="E13" s="206">
        <v>0</v>
      </c>
      <c r="F13" s="206">
        <v>0</v>
      </c>
      <c r="G13" s="206">
        <v>289730.40000000002</v>
      </c>
      <c r="H13" s="126" t="s">
        <v>548</v>
      </c>
      <c r="I13" s="71"/>
    </row>
    <row r="14" spans="1:9" s="69" customFormat="1" ht="75" x14ac:dyDescent="0.25">
      <c r="A14" s="119" t="s">
        <v>347</v>
      </c>
      <c r="B14" s="106" t="s">
        <v>344</v>
      </c>
      <c r="C14" s="209">
        <f>SUM(D14:G14)</f>
        <v>42535.3</v>
      </c>
      <c r="D14" s="206">
        <v>0</v>
      </c>
      <c r="E14" s="206">
        <v>17022.599999999999</v>
      </c>
      <c r="F14" s="206">
        <v>0</v>
      </c>
      <c r="G14" s="206">
        <v>25512.7</v>
      </c>
      <c r="H14" s="126" t="s">
        <v>554</v>
      </c>
      <c r="I14" s="71"/>
    </row>
    <row r="15" spans="1:9" s="69" customFormat="1" ht="15" x14ac:dyDescent="0.25">
      <c r="A15" s="116" t="s">
        <v>351</v>
      </c>
      <c r="B15" s="73"/>
      <c r="C15" s="207"/>
      <c r="D15" s="208"/>
      <c r="E15" s="208"/>
      <c r="F15" s="208"/>
      <c r="G15" s="208"/>
      <c r="H15" s="131"/>
      <c r="I15" s="71"/>
    </row>
    <row r="16" spans="1:9" s="69" customFormat="1" ht="75" x14ac:dyDescent="0.25">
      <c r="A16" s="115" t="s">
        <v>348</v>
      </c>
      <c r="B16" s="35" t="s">
        <v>19</v>
      </c>
      <c r="C16" s="205">
        <f>SUM(D16:G16)</f>
        <v>0</v>
      </c>
      <c r="D16" s="206">
        <v>0</v>
      </c>
      <c r="E16" s="206">
        <v>0</v>
      </c>
      <c r="F16" s="206">
        <v>0</v>
      </c>
      <c r="G16" s="206">
        <v>0</v>
      </c>
      <c r="H16" s="106"/>
      <c r="I16" s="71"/>
    </row>
    <row r="17" spans="1:8" s="69" customFormat="1" ht="30" x14ac:dyDescent="0.25">
      <c r="A17" s="115" t="s">
        <v>349</v>
      </c>
      <c r="B17" s="35" t="s">
        <v>419</v>
      </c>
      <c r="C17" s="205">
        <f>SUM(D17:G17)</f>
        <v>0</v>
      </c>
      <c r="D17" s="206">
        <v>0</v>
      </c>
      <c r="E17" s="206">
        <v>0</v>
      </c>
      <c r="F17" s="206">
        <v>0</v>
      </c>
      <c r="G17" s="206">
        <v>0</v>
      </c>
      <c r="H17" s="106"/>
    </row>
    <row r="18" spans="1:8" s="69" customFormat="1" ht="15" x14ac:dyDescent="0.25">
      <c r="A18" s="116" t="s">
        <v>179</v>
      </c>
      <c r="B18" s="73"/>
      <c r="C18" s="207"/>
      <c r="D18" s="208"/>
      <c r="E18" s="208"/>
      <c r="F18" s="208"/>
      <c r="G18" s="208"/>
      <c r="H18" s="131"/>
    </row>
    <row r="19" spans="1:8" s="69" customFormat="1" ht="15" x14ac:dyDescent="0.25">
      <c r="A19" s="116" t="s">
        <v>180</v>
      </c>
      <c r="B19" s="73"/>
      <c r="C19" s="207"/>
      <c r="D19" s="208"/>
      <c r="E19" s="208"/>
      <c r="F19" s="208"/>
      <c r="G19" s="208"/>
      <c r="H19" s="131"/>
    </row>
    <row r="20" spans="1:8" s="69" customFormat="1" ht="69" customHeight="1" x14ac:dyDescent="0.25">
      <c r="A20" s="115" t="s">
        <v>181</v>
      </c>
      <c r="B20" s="35" t="s">
        <v>47</v>
      </c>
      <c r="C20" s="205">
        <f>SUM(D20:G20)</f>
        <v>10553.227030000002</v>
      </c>
      <c r="D20" s="206">
        <v>0</v>
      </c>
      <c r="E20" s="206">
        <v>0</v>
      </c>
      <c r="F20" s="206">
        <v>0</v>
      </c>
      <c r="G20" s="206">
        <v>10553.227030000002</v>
      </c>
      <c r="H20" s="231" t="s">
        <v>618</v>
      </c>
    </row>
    <row r="21" spans="1:8" s="69" customFormat="1" ht="181.5" customHeight="1" x14ac:dyDescent="0.25">
      <c r="A21" s="115" t="s">
        <v>182</v>
      </c>
      <c r="B21" s="35" t="s">
        <v>40</v>
      </c>
      <c r="C21" s="205">
        <f>SUM(D21:G21)</f>
        <v>24774.8714</v>
      </c>
      <c r="D21" s="206">
        <v>0</v>
      </c>
      <c r="E21" s="206">
        <v>5300.4013999999997</v>
      </c>
      <c r="F21" s="206">
        <v>350</v>
      </c>
      <c r="G21" s="206">
        <v>19124.47</v>
      </c>
      <c r="H21" s="126" t="s">
        <v>573</v>
      </c>
    </row>
    <row r="22" spans="1:8" s="69" customFormat="1" ht="90" x14ac:dyDescent="0.25">
      <c r="A22" s="115" t="s">
        <v>183</v>
      </c>
      <c r="B22" s="35" t="s">
        <v>30</v>
      </c>
      <c r="C22" s="205">
        <f>SUM(D22:G22)</f>
        <v>0</v>
      </c>
      <c r="D22" s="206">
        <v>0</v>
      </c>
      <c r="E22" s="206">
        <v>0</v>
      </c>
      <c r="F22" s="206">
        <v>0</v>
      </c>
      <c r="G22" s="206">
        <v>0</v>
      </c>
      <c r="H22" s="126"/>
    </row>
    <row r="23" spans="1:8" s="69" customFormat="1" ht="15" x14ac:dyDescent="0.25">
      <c r="A23" s="116" t="s">
        <v>184</v>
      </c>
      <c r="B23" s="73"/>
      <c r="C23" s="207"/>
      <c r="D23" s="208"/>
      <c r="E23" s="208"/>
      <c r="F23" s="208"/>
      <c r="G23" s="208"/>
      <c r="H23" s="131"/>
    </row>
    <row r="24" spans="1:8" s="69" customFormat="1" ht="15" x14ac:dyDescent="0.25">
      <c r="A24" s="119" t="s">
        <v>460</v>
      </c>
      <c r="B24" s="35" t="s">
        <v>461</v>
      </c>
      <c r="C24" s="205">
        <f>SUM(D24:G24)</f>
        <v>0</v>
      </c>
      <c r="D24" s="206">
        <v>0</v>
      </c>
      <c r="E24" s="206">
        <v>0</v>
      </c>
      <c r="F24" s="206">
        <v>0</v>
      </c>
      <c r="G24" s="206">
        <v>0</v>
      </c>
      <c r="H24" s="126"/>
    </row>
    <row r="25" spans="1:8" s="69" customFormat="1" ht="60" x14ac:dyDescent="0.25">
      <c r="A25" s="119" t="s">
        <v>462</v>
      </c>
      <c r="B25" s="35" t="s">
        <v>463</v>
      </c>
      <c r="C25" s="205">
        <f>SUM(D25:G25)</f>
        <v>0</v>
      </c>
      <c r="D25" s="206">
        <v>0</v>
      </c>
      <c r="E25" s="206">
        <v>0</v>
      </c>
      <c r="F25" s="206">
        <v>0</v>
      </c>
      <c r="G25" s="206">
        <v>0</v>
      </c>
      <c r="H25" s="126"/>
    </row>
    <row r="26" spans="1:8" s="69" customFormat="1" ht="30" x14ac:dyDescent="0.25">
      <c r="A26" s="115" t="s">
        <v>185</v>
      </c>
      <c r="B26" s="35" t="s">
        <v>48</v>
      </c>
      <c r="C26" s="205">
        <f>SUM(D26:G26)</f>
        <v>0</v>
      </c>
      <c r="D26" s="206">
        <v>0</v>
      </c>
      <c r="E26" s="206">
        <v>0</v>
      </c>
      <c r="F26" s="206">
        <v>0</v>
      </c>
      <c r="G26" s="206">
        <v>0</v>
      </c>
      <c r="H26" s="126"/>
    </row>
    <row r="27" spans="1:8" s="69" customFormat="1" ht="15" x14ac:dyDescent="0.25">
      <c r="A27" s="116" t="s">
        <v>186</v>
      </c>
      <c r="B27" s="73"/>
      <c r="C27" s="207"/>
      <c r="D27" s="208"/>
      <c r="E27" s="208"/>
      <c r="F27" s="208"/>
      <c r="G27" s="208"/>
      <c r="H27" s="131"/>
    </row>
    <row r="28" spans="1:8" s="69" customFormat="1" ht="60" x14ac:dyDescent="0.25">
      <c r="A28" s="115" t="s">
        <v>187</v>
      </c>
      <c r="B28" s="35" t="s">
        <v>76</v>
      </c>
      <c r="C28" s="205">
        <f>SUM(D28:G28)</f>
        <v>0</v>
      </c>
      <c r="D28" s="206">
        <v>0</v>
      </c>
      <c r="E28" s="206">
        <v>0</v>
      </c>
      <c r="F28" s="206">
        <v>0</v>
      </c>
      <c r="G28" s="206">
        <v>0</v>
      </c>
      <c r="H28" s="148"/>
    </row>
    <row r="29" spans="1:8" s="69" customFormat="1" ht="45" x14ac:dyDescent="0.25">
      <c r="A29" s="119" t="s">
        <v>464</v>
      </c>
      <c r="B29" s="35" t="s">
        <v>465</v>
      </c>
      <c r="C29" s="205">
        <f>SUM(D29:G29)</f>
        <v>0</v>
      </c>
      <c r="D29" s="206">
        <v>0</v>
      </c>
      <c r="E29" s="206">
        <v>0</v>
      </c>
      <c r="F29" s="206">
        <v>0</v>
      </c>
      <c r="G29" s="206">
        <v>0</v>
      </c>
      <c r="H29" s="148"/>
    </row>
    <row r="30" spans="1:8" s="69" customFormat="1" ht="15" x14ac:dyDescent="0.25">
      <c r="A30" s="113" t="s">
        <v>9</v>
      </c>
      <c r="B30" s="75"/>
      <c r="C30" s="210"/>
      <c r="D30" s="211"/>
      <c r="E30" s="211"/>
      <c r="F30" s="211"/>
      <c r="G30" s="211"/>
      <c r="H30" s="134"/>
    </row>
    <row r="31" spans="1:8" s="69" customFormat="1" ht="15" x14ac:dyDescent="0.25">
      <c r="A31" s="113" t="s">
        <v>188</v>
      </c>
      <c r="B31" s="75"/>
      <c r="C31" s="210"/>
      <c r="D31" s="211"/>
      <c r="E31" s="211"/>
      <c r="F31" s="211"/>
      <c r="G31" s="211"/>
      <c r="H31" s="134"/>
    </row>
    <row r="32" spans="1:8" s="69" customFormat="1" ht="90" x14ac:dyDescent="0.25">
      <c r="A32" s="115" t="s">
        <v>189</v>
      </c>
      <c r="B32" s="35" t="s">
        <v>38</v>
      </c>
      <c r="C32" s="205">
        <f>SUM(D32:G32)</f>
        <v>55.3</v>
      </c>
      <c r="D32" s="206">
        <v>0</v>
      </c>
      <c r="E32" s="206">
        <v>55.3</v>
      </c>
      <c r="F32" s="206">
        <v>0</v>
      </c>
      <c r="G32" s="206">
        <v>0</v>
      </c>
      <c r="H32" s="126" t="s">
        <v>529</v>
      </c>
    </row>
    <row r="33" spans="1:10" ht="45" x14ac:dyDescent="0.25">
      <c r="A33" s="115" t="s">
        <v>190</v>
      </c>
      <c r="B33" s="35" t="s">
        <v>79</v>
      </c>
      <c r="C33" s="205">
        <f>SUM(D33:G33)</f>
        <v>1948.8</v>
      </c>
      <c r="D33" s="206">
        <v>0</v>
      </c>
      <c r="E33" s="206">
        <v>224.7</v>
      </c>
      <c r="F33" s="206">
        <v>0</v>
      </c>
      <c r="G33" s="206">
        <v>1724.1</v>
      </c>
      <c r="H33" s="126" t="s">
        <v>574</v>
      </c>
    </row>
    <row r="34" spans="1:10" ht="75" x14ac:dyDescent="0.25">
      <c r="A34" s="115" t="s">
        <v>191</v>
      </c>
      <c r="B34" s="35" t="s">
        <v>10</v>
      </c>
      <c r="C34" s="205">
        <f>SUM(D34:G34)</f>
        <v>2414.4</v>
      </c>
      <c r="D34" s="206">
        <v>0</v>
      </c>
      <c r="E34" s="206">
        <v>2414.4</v>
      </c>
      <c r="F34" s="206">
        <v>0</v>
      </c>
      <c r="G34" s="206">
        <v>0</v>
      </c>
      <c r="H34" s="126" t="s">
        <v>529</v>
      </c>
    </row>
    <row r="35" spans="1:10" ht="60" x14ac:dyDescent="0.25">
      <c r="A35" s="115" t="s">
        <v>192</v>
      </c>
      <c r="B35" s="35" t="s">
        <v>0</v>
      </c>
      <c r="C35" s="205">
        <f>SUM(D35:G35)</f>
        <v>1661.5</v>
      </c>
      <c r="D35" s="206">
        <v>0</v>
      </c>
      <c r="E35" s="206">
        <v>378.1</v>
      </c>
      <c r="F35" s="206">
        <v>0</v>
      </c>
      <c r="G35" s="206">
        <v>1283.4000000000001</v>
      </c>
      <c r="H35" s="126" t="s">
        <v>575</v>
      </c>
    </row>
    <row r="36" spans="1:10" ht="15" x14ac:dyDescent="0.25">
      <c r="A36" s="116" t="s">
        <v>350</v>
      </c>
      <c r="B36" s="73"/>
      <c r="C36" s="207"/>
      <c r="D36" s="208"/>
      <c r="E36" s="208"/>
      <c r="F36" s="208"/>
      <c r="G36" s="208"/>
      <c r="H36" s="131"/>
    </row>
    <row r="37" spans="1:10" ht="45" x14ac:dyDescent="0.25">
      <c r="A37" s="115" t="s">
        <v>193</v>
      </c>
      <c r="B37" s="35" t="s">
        <v>11</v>
      </c>
      <c r="C37" s="205">
        <f>SUM(D37:G37)</f>
        <v>1438.1</v>
      </c>
      <c r="D37" s="206">
        <v>0</v>
      </c>
      <c r="E37" s="206">
        <v>1438.1</v>
      </c>
      <c r="F37" s="206">
        <v>0</v>
      </c>
      <c r="G37" s="206">
        <v>0</v>
      </c>
      <c r="H37" s="126" t="s">
        <v>529</v>
      </c>
    </row>
    <row r="38" spans="1:10" ht="90" x14ac:dyDescent="0.25">
      <c r="A38" s="115" t="s">
        <v>194</v>
      </c>
      <c r="B38" s="35" t="s">
        <v>12</v>
      </c>
      <c r="C38" s="205">
        <f>SUM(D38:G38)</f>
        <v>1881.34</v>
      </c>
      <c r="D38" s="206">
        <v>0</v>
      </c>
      <c r="E38" s="206">
        <v>14</v>
      </c>
      <c r="F38" s="206">
        <v>0</v>
      </c>
      <c r="G38" s="206">
        <v>1867.34</v>
      </c>
      <c r="H38" s="126" t="s">
        <v>576</v>
      </c>
    </row>
    <row r="39" spans="1:10" ht="75" x14ac:dyDescent="0.25">
      <c r="A39" s="115" t="s">
        <v>195</v>
      </c>
      <c r="B39" s="35" t="s">
        <v>16</v>
      </c>
      <c r="C39" s="205">
        <f>SUM(D39:G39)</f>
        <v>4172.8099999999995</v>
      </c>
      <c r="D39" s="206">
        <v>161.79</v>
      </c>
      <c r="E39" s="206">
        <v>2654.91</v>
      </c>
      <c r="F39" s="206">
        <v>0</v>
      </c>
      <c r="G39" s="206">
        <v>1356.11</v>
      </c>
      <c r="H39" s="136" t="s">
        <v>577</v>
      </c>
    </row>
    <row r="40" spans="1:10" ht="15" x14ac:dyDescent="0.25">
      <c r="A40" s="116" t="s">
        <v>196</v>
      </c>
      <c r="B40" s="73"/>
      <c r="C40" s="207"/>
      <c r="D40" s="208"/>
      <c r="E40" s="208"/>
      <c r="F40" s="208"/>
      <c r="G40" s="208"/>
      <c r="H40" s="131"/>
    </row>
    <row r="41" spans="1:10" ht="180" x14ac:dyDescent="0.25">
      <c r="A41" s="120" t="s">
        <v>197</v>
      </c>
      <c r="B41" s="76" t="s">
        <v>553</v>
      </c>
      <c r="C41" s="205">
        <f t="shared" ref="C41:C50" si="0">SUM(D41:G41)</f>
        <v>172.1</v>
      </c>
      <c r="D41" s="206">
        <v>0</v>
      </c>
      <c r="E41" s="206">
        <v>172.1</v>
      </c>
      <c r="F41" s="206">
        <v>0</v>
      </c>
      <c r="G41" s="206">
        <v>0</v>
      </c>
      <c r="H41" s="126" t="s">
        <v>526</v>
      </c>
    </row>
    <row r="42" spans="1:10" s="85" customFormat="1" ht="30" x14ac:dyDescent="0.25">
      <c r="A42" s="187" t="s">
        <v>198</v>
      </c>
      <c r="B42" s="36" t="s">
        <v>80</v>
      </c>
      <c r="C42" s="268" t="s">
        <v>626</v>
      </c>
      <c r="D42" s="269"/>
      <c r="E42" s="269"/>
      <c r="F42" s="269"/>
      <c r="G42" s="269"/>
      <c r="H42" s="270"/>
      <c r="I42" s="188"/>
      <c r="J42" s="84"/>
    </row>
    <row r="43" spans="1:10" ht="30" x14ac:dyDescent="0.25">
      <c r="A43" s="120" t="s">
        <v>387</v>
      </c>
      <c r="B43" s="76" t="s">
        <v>372</v>
      </c>
      <c r="C43" s="205">
        <f t="shared" si="0"/>
        <v>325</v>
      </c>
      <c r="D43" s="206">
        <v>0</v>
      </c>
      <c r="E43" s="206">
        <v>0</v>
      </c>
      <c r="F43" s="206">
        <v>325</v>
      </c>
      <c r="G43" s="206">
        <v>0</v>
      </c>
      <c r="H43" s="126" t="s">
        <v>525</v>
      </c>
    </row>
    <row r="44" spans="1:10" ht="45" x14ac:dyDescent="0.25">
      <c r="A44" s="120" t="s">
        <v>388</v>
      </c>
      <c r="B44" s="36" t="s">
        <v>501</v>
      </c>
      <c r="C44" s="205">
        <f t="shared" si="0"/>
        <v>210</v>
      </c>
      <c r="D44" s="206">
        <v>0</v>
      </c>
      <c r="E44" s="206">
        <v>0</v>
      </c>
      <c r="F44" s="206">
        <v>0</v>
      </c>
      <c r="G44" s="206">
        <v>210</v>
      </c>
      <c r="H44" s="126" t="s">
        <v>441</v>
      </c>
    </row>
    <row r="45" spans="1:10" ht="15" x14ac:dyDescent="0.25">
      <c r="A45" s="120" t="s">
        <v>389</v>
      </c>
      <c r="B45" s="271" t="s">
        <v>626</v>
      </c>
      <c r="C45" s="272"/>
      <c r="D45" s="272"/>
      <c r="E45" s="272"/>
      <c r="F45" s="272"/>
      <c r="G45" s="272"/>
      <c r="H45" s="273"/>
    </row>
    <row r="46" spans="1:10" ht="30" x14ac:dyDescent="0.25">
      <c r="A46" s="120" t="s">
        <v>390</v>
      </c>
      <c r="B46" s="76" t="s">
        <v>502</v>
      </c>
      <c r="C46" s="205">
        <f t="shared" si="0"/>
        <v>1149.729</v>
      </c>
      <c r="D46" s="206">
        <v>0</v>
      </c>
      <c r="E46" s="206">
        <v>0</v>
      </c>
      <c r="F46" s="206">
        <v>0</v>
      </c>
      <c r="G46" s="206">
        <v>1149.729</v>
      </c>
      <c r="H46" s="126" t="s">
        <v>540</v>
      </c>
    </row>
    <row r="47" spans="1:10" ht="75" x14ac:dyDescent="0.25">
      <c r="A47" s="120" t="s">
        <v>415</v>
      </c>
      <c r="B47" s="76" t="s">
        <v>524</v>
      </c>
      <c r="C47" s="205">
        <f t="shared" si="0"/>
        <v>586.79999999999995</v>
      </c>
      <c r="D47" s="206">
        <v>0</v>
      </c>
      <c r="E47" s="206">
        <v>50</v>
      </c>
      <c r="F47" s="206">
        <v>521.4</v>
      </c>
      <c r="G47" s="206">
        <v>15.4</v>
      </c>
      <c r="H47" s="126" t="s">
        <v>578</v>
      </c>
    </row>
    <row r="48" spans="1:10" s="1" customFormat="1" ht="30" x14ac:dyDescent="0.25">
      <c r="A48" s="120" t="s">
        <v>416</v>
      </c>
      <c r="B48" s="76" t="s">
        <v>549</v>
      </c>
      <c r="C48" s="205">
        <f>SUM(D48:G48)</f>
        <v>644.9</v>
      </c>
      <c r="D48" s="213">
        <v>0</v>
      </c>
      <c r="E48" s="213">
        <v>0</v>
      </c>
      <c r="F48" s="213">
        <v>644.9</v>
      </c>
      <c r="G48" s="213">
        <v>0</v>
      </c>
      <c r="H48" s="136" t="s">
        <v>531</v>
      </c>
    </row>
    <row r="49" spans="1:8" s="69" customFormat="1" ht="30" x14ac:dyDescent="0.25">
      <c r="A49" s="120" t="s">
        <v>513</v>
      </c>
      <c r="B49" s="76" t="s">
        <v>552</v>
      </c>
      <c r="C49" s="205">
        <f t="shared" si="0"/>
        <v>54.6</v>
      </c>
      <c r="D49" s="206">
        <v>0</v>
      </c>
      <c r="E49" s="206">
        <v>54.6</v>
      </c>
      <c r="F49" s="206">
        <v>0</v>
      </c>
      <c r="G49" s="206">
        <v>0</v>
      </c>
      <c r="H49" s="126" t="s">
        <v>546</v>
      </c>
    </row>
    <row r="50" spans="1:8" s="69" customFormat="1" ht="45" x14ac:dyDescent="0.25">
      <c r="A50" s="120" t="s">
        <v>517</v>
      </c>
      <c r="B50" s="170" t="s">
        <v>564</v>
      </c>
      <c r="C50" s="205">
        <f t="shared" si="0"/>
        <v>0</v>
      </c>
      <c r="D50" s="206">
        <v>0</v>
      </c>
      <c r="E50" s="206">
        <v>0</v>
      </c>
      <c r="F50" s="206">
        <v>0</v>
      </c>
      <c r="G50" s="206">
        <v>0</v>
      </c>
      <c r="H50" s="126"/>
    </row>
    <row r="51" spans="1:8" s="69" customFormat="1" ht="15" x14ac:dyDescent="0.25">
      <c r="A51" s="53" t="s">
        <v>199</v>
      </c>
      <c r="B51" s="54"/>
      <c r="C51" s="214"/>
      <c r="D51" s="214"/>
      <c r="E51" s="214"/>
      <c r="F51" s="214"/>
      <c r="G51" s="214"/>
      <c r="H51" s="54"/>
    </row>
    <row r="52" spans="1:8" s="69" customFormat="1" ht="15" x14ac:dyDescent="0.25">
      <c r="A52" s="116" t="s">
        <v>352</v>
      </c>
      <c r="B52" s="73"/>
      <c r="C52" s="207"/>
      <c r="D52" s="208"/>
      <c r="E52" s="208"/>
      <c r="F52" s="208"/>
      <c r="G52" s="208"/>
      <c r="H52" s="131"/>
    </row>
    <row r="53" spans="1:8" s="69" customFormat="1" ht="15" x14ac:dyDescent="0.25">
      <c r="A53" s="116" t="s">
        <v>200</v>
      </c>
      <c r="B53" s="73"/>
      <c r="C53" s="207"/>
      <c r="D53" s="208"/>
      <c r="E53" s="208"/>
      <c r="F53" s="208"/>
      <c r="G53" s="208"/>
      <c r="H53" s="131"/>
    </row>
    <row r="54" spans="1:8" s="69" customFormat="1" ht="45" x14ac:dyDescent="0.25">
      <c r="A54" s="120" t="s">
        <v>201</v>
      </c>
      <c r="B54" s="76" t="s">
        <v>373</v>
      </c>
      <c r="C54" s="205">
        <f>SUM(D54:G54)</f>
        <v>1104.8700000000001</v>
      </c>
      <c r="D54" s="206">
        <v>0</v>
      </c>
      <c r="E54" s="206">
        <v>1104.8700000000001</v>
      </c>
      <c r="F54" s="206">
        <v>0</v>
      </c>
      <c r="G54" s="206">
        <v>0</v>
      </c>
      <c r="H54" s="126" t="s">
        <v>526</v>
      </c>
    </row>
    <row r="55" spans="1:8" s="69" customFormat="1" ht="30" x14ac:dyDescent="0.25">
      <c r="A55" s="120" t="s">
        <v>202</v>
      </c>
      <c r="B55" s="76" t="s">
        <v>62</v>
      </c>
      <c r="C55" s="205">
        <f>SUM(D55:G55)</f>
        <v>156.44999999999999</v>
      </c>
      <c r="D55" s="206">
        <v>0</v>
      </c>
      <c r="E55" s="206">
        <v>0</v>
      </c>
      <c r="F55" s="206">
        <v>0</v>
      </c>
      <c r="G55" s="206">
        <v>156.44999999999999</v>
      </c>
      <c r="H55" s="126" t="s">
        <v>555</v>
      </c>
    </row>
    <row r="56" spans="1:8" s="69" customFormat="1" ht="30" x14ac:dyDescent="0.25">
      <c r="A56" s="120" t="s">
        <v>203</v>
      </c>
      <c r="B56" s="76" t="s">
        <v>63</v>
      </c>
      <c r="C56" s="205">
        <f>SUM(D56:G56)</f>
        <v>128.55000000000001</v>
      </c>
      <c r="D56" s="206">
        <v>0</v>
      </c>
      <c r="E56" s="206">
        <v>0</v>
      </c>
      <c r="F56" s="206">
        <v>128.55000000000001</v>
      </c>
      <c r="G56" s="206">
        <v>0</v>
      </c>
      <c r="H56" s="126" t="s">
        <v>525</v>
      </c>
    </row>
    <row r="57" spans="1:8" s="69" customFormat="1" ht="15" x14ac:dyDescent="0.25">
      <c r="A57" s="116" t="s">
        <v>204</v>
      </c>
      <c r="B57" s="73"/>
      <c r="C57" s="207"/>
      <c r="D57" s="208"/>
      <c r="E57" s="208"/>
      <c r="F57" s="208"/>
      <c r="G57" s="208"/>
      <c r="H57" s="131"/>
    </row>
    <row r="58" spans="1:8" s="69" customFormat="1" ht="60" x14ac:dyDescent="0.25">
      <c r="A58" s="120" t="s">
        <v>205</v>
      </c>
      <c r="B58" s="76" t="s">
        <v>64</v>
      </c>
      <c r="C58" s="205">
        <f>SUM(D58:G58)</f>
        <v>20039.900000000001</v>
      </c>
      <c r="D58" s="206">
        <v>5790.4</v>
      </c>
      <c r="E58" s="206">
        <v>13674.6</v>
      </c>
      <c r="F58" s="206">
        <v>574.9</v>
      </c>
      <c r="G58" s="206">
        <v>0</v>
      </c>
      <c r="H58" s="126" t="s">
        <v>579</v>
      </c>
    </row>
    <row r="59" spans="1:8" s="69" customFormat="1" ht="75" x14ac:dyDescent="0.25">
      <c r="A59" s="115" t="s">
        <v>206</v>
      </c>
      <c r="B59" s="35" t="s">
        <v>1</v>
      </c>
      <c r="C59" s="205">
        <f>SUM(D59:G59)</f>
        <v>1150</v>
      </c>
      <c r="D59" s="206">
        <v>1000</v>
      </c>
      <c r="E59" s="206">
        <v>50</v>
      </c>
      <c r="F59" s="206">
        <v>0</v>
      </c>
      <c r="G59" s="206">
        <v>100</v>
      </c>
      <c r="H59" s="126" t="s">
        <v>580</v>
      </c>
    </row>
    <row r="60" spans="1:8" s="69" customFormat="1" ht="15" x14ac:dyDescent="0.25">
      <c r="A60" s="116" t="s">
        <v>207</v>
      </c>
      <c r="B60" s="73"/>
      <c r="C60" s="207"/>
      <c r="D60" s="208"/>
      <c r="E60" s="208"/>
      <c r="F60" s="208"/>
      <c r="G60" s="208"/>
      <c r="H60" s="131"/>
    </row>
    <row r="61" spans="1:8" s="69" customFormat="1" ht="30" x14ac:dyDescent="0.25">
      <c r="A61" s="115" t="s">
        <v>208</v>
      </c>
      <c r="B61" s="35" t="s">
        <v>65</v>
      </c>
      <c r="C61" s="205">
        <f>SUM(D61:G61)</f>
        <v>402.12</v>
      </c>
      <c r="D61" s="206">
        <v>0</v>
      </c>
      <c r="E61" s="206">
        <v>400</v>
      </c>
      <c r="F61" s="206">
        <v>0</v>
      </c>
      <c r="G61" s="206">
        <v>2.12</v>
      </c>
      <c r="H61" s="126" t="s">
        <v>528</v>
      </c>
    </row>
    <row r="62" spans="1:8" s="69" customFormat="1" ht="60" customHeight="1" x14ac:dyDescent="0.25">
      <c r="A62" s="115" t="s">
        <v>209</v>
      </c>
      <c r="B62" s="35" t="s">
        <v>66</v>
      </c>
      <c r="C62" s="205">
        <f>SUM(D62:G62)</f>
        <v>1502.3</v>
      </c>
      <c r="D62" s="206">
        <v>0</v>
      </c>
      <c r="E62" s="206">
        <v>0</v>
      </c>
      <c r="F62" s="206">
        <v>566.29999999999995</v>
      </c>
      <c r="G62" s="206">
        <v>936</v>
      </c>
      <c r="H62" s="126" t="s">
        <v>581</v>
      </c>
    </row>
    <row r="63" spans="1:8" s="69" customFormat="1" ht="15" x14ac:dyDescent="0.25">
      <c r="A63" s="116" t="s">
        <v>210</v>
      </c>
      <c r="B63" s="73"/>
      <c r="C63" s="207"/>
      <c r="D63" s="208"/>
      <c r="E63" s="208"/>
      <c r="F63" s="208"/>
      <c r="G63" s="208"/>
      <c r="H63" s="131"/>
    </row>
    <row r="64" spans="1:8" s="69" customFormat="1" ht="30" x14ac:dyDescent="0.25">
      <c r="A64" s="115" t="s">
        <v>211</v>
      </c>
      <c r="B64" s="35" t="s">
        <v>67</v>
      </c>
      <c r="C64" s="205">
        <f>SUM(D64:G64)</f>
        <v>392.38</v>
      </c>
      <c r="D64" s="206">
        <v>0</v>
      </c>
      <c r="E64" s="206">
        <v>0</v>
      </c>
      <c r="F64" s="206">
        <v>0</v>
      </c>
      <c r="G64" s="206">
        <v>392.38</v>
      </c>
      <c r="H64" s="126" t="s">
        <v>562</v>
      </c>
    </row>
    <row r="65" spans="1:10" ht="45" x14ac:dyDescent="0.25">
      <c r="A65" s="115" t="s">
        <v>212</v>
      </c>
      <c r="B65" s="35" t="s">
        <v>68</v>
      </c>
      <c r="C65" s="205">
        <f>SUM(D65:G65)</f>
        <v>0</v>
      </c>
      <c r="D65" s="206">
        <v>0</v>
      </c>
      <c r="E65" s="206">
        <v>0</v>
      </c>
      <c r="F65" s="206">
        <v>0</v>
      </c>
      <c r="G65" s="206">
        <v>0</v>
      </c>
      <c r="H65" s="126"/>
    </row>
    <row r="66" spans="1:10" s="85" customFormat="1" ht="45" x14ac:dyDescent="0.25">
      <c r="A66" s="122" t="s">
        <v>213</v>
      </c>
      <c r="B66" s="30" t="s">
        <v>69</v>
      </c>
      <c r="C66" s="212">
        <f>SUM(D66:G66)</f>
        <v>6688.2</v>
      </c>
      <c r="D66" s="213">
        <f t="shared" ref="D66:F66" si="1">SUM(D67:D68)</f>
        <v>0</v>
      </c>
      <c r="E66" s="213">
        <f t="shared" si="1"/>
        <v>4796</v>
      </c>
      <c r="F66" s="213">
        <f t="shared" si="1"/>
        <v>0</v>
      </c>
      <c r="G66" s="213">
        <f>SUM(G67:G68)</f>
        <v>1892.2</v>
      </c>
      <c r="H66" s="154"/>
      <c r="I66" s="84"/>
      <c r="J66" s="84"/>
    </row>
    <row r="67" spans="1:10" ht="45" x14ac:dyDescent="0.25">
      <c r="A67" s="115" t="s">
        <v>442</v>
      </c>
      <c r="B67" s="35" t="s">
        <v>372</v>
      </c>
      <c r="C67" s="205">
        <f>SUM(D67:G67)</f>
        <v>6596</v>
      </c>
      <c r="D67" s="206">
        <v>0</v>
      </c>
      <c r="E67" s="206">
        <v>4796</v>
      </c>
      <c r="F67" s="206">
        <v>0</v>
      </c>
      <c r="G67" s="206">
        <v>1800</v>
      </c>
      <c r="H67" s="126" t="s">
        <v>582</v>
      </c>
    </row>
    <row r="68" spans="1:10" ht="45" x14ac:dyDescent="0.25">
      <c r="A68" s="115" t="s">
        <v>443</v>
      </c>
      <c r="B68" s="30" t="s">
        <v>501</v>
      </c>
      <c r="C68" s="205">
        <f>SUM(D68:G68)</f>
        <v>92.2</v>
      </c>
      <c r="D68" s="206">
        <v>0</v>
      </c>
      <c r="E68" s="206">
        <v>0</v>
      </c>
      <c r="F68" s="206">
        <v>0</v>
      </c>
      <c r="G68" s="206">
        <v>92.2</v>
      </c>
      <c r="H68" s="126" t="s">
        <v>441</v>
      </c>
    </row>
    <row r="69" spans="1:10" ht="15" x14ac:dyDescent="0.25">
      <c r="A69" s="116" t="s">
        <v>214</v>
      </c>
      <c r="B69" s="73"/>
      <c r="C69" s="207"/>
      <c r="D69" s="208"/>
      <c r="E69" s="208"/>
      <c r="F69" s="208"/>
      <c r="G69" s="208"/>
      <c r="H69" s="131"/>
    </row>
    <row r="70" spans="1:10" ht="30" x14ac:dyDescent="0.25">
      <c r="A70" s="115" t="s">
        <v>215</v>
      </c>
      <c r="B70" s="35" t="s">
        <v>374</v>
      </c>
      <c r="C70" s="205">
        <f t="shared" ref="C70:C76" si="2">SUM(D70:G70)</f>
        <v>0</v>
      </c>
      <c r="D70" s="206">
        <v>0</v>
      </c>
      <c r="E70" s="206">
        <v>0</v>
      </c>
      <c r="F70" s="206">
        <v>0</v>
      </c>
      <c r="G70" s="206">
        <v>0</v>
      </c>
      <c r="H70" s="126"/>
    </row>
    <row r="71" spans="1:10" s="85" customFormat="1" ht="30" x14ac:dyDescent="0.25">
      <c r="A71" s="122" t="s">
        <v>216</v>
      </c>
      <c r="B71" s="30" t="s">
        <v>81</v>
      </c>
      <c r="C71" s="212">
        <f t="shared" si="2"/>
        <v>18452.98</v>
      </c>
      <c r="D71" s="213">
        <f>SUM(D72:D73)</f>
        <v>0</v>
      </c>
      <c r="E71" s="213">
        <f>SUM(E72:E73)</f>
        <v>4643.68</v>
      </c>
      <c r="F71" s="213">
        <f>SUM(F72:F73)</f>
        <v>13804.7</v>
      </c>
      <c r="G71" s="213">
        <f>SUM(G72:G73)</f>
        <v>4.5999999999999996</v>
      </c>
      <c r="H71" s="30"/>
      <c r="I71" s="84"/>
      <c r="J71" s="84"/>
    </row>
    <row r="72" spans="1:10" ht="180" x14ac:dyDescent="0.25">
      <c r="A72" s="115" t="s">
        <v>444</v>
      </c>
      <c r="B72" s="35" t="s">
        <v>372</v>
      </c>
      <c r="C72" s="205">
        <f t="shared" si="2"/>
        <v>17670.900000000001</v>
      </c>
      <c r="D72" s="206">
        <v>0</v>
      </c>
      <c r="E72" s="206">
        <v>3866.2</v>
      </c>
      <c r="F72" s="206">
        <v>13804.7</v>
      </c>
      <c r="G72" s="206">
        <v>0</v>
      </c>
      <c r="H72" s="126" t="s">
        <v>583</v>
      </c>
    </row>
    <row r="73" spans="1:10" ht="75" x14ac:dyDescent="0.25">
      <c r="A73" s="115" t="s">
        <v>445</v>
      </c>
      <c r="B73" s="30" t="s">
        <v>501</v>
      </c>
      <c r="C73" s="205">
        <f t="shared" si="2"/>
        <v>782.08</v>
      </c>
      <c r="D73" s="206">
        <v>0</v>
      </c>
      <c r="E73" s="206">
        <v>777.48</v>
      </c>
      <c r="F73" s="206">
        <v>0</v>
      </c>
      <c r="G73" s="206">
        <v>4.5999999999999996</v>
      </c>
      <c r="H73" s="126" t="s">
        <v>584</v>
      </c>
    </row>
    <row r="74" spans="1:10" s="85" customFormat="1" ht="45" x14ac:dyDescent="0.25">
      <c r="A74" s="122" t="s">
        <v>217</v>
      </c>
      <c r="B74" s="30" t="s">
        <v>70</v>
      </c>
      <c r="C74" s="212">
        <f t="shared" si="2"/>
        <v>11431.6</v>
      </c>
      <c r="D74" s="213">
        <f>SUM(D75:D76)</f>
        <v>3959.6</v>
      </c>
      <c r="E74" s="213">
        <f>SUM(E75:E76)</f>
        <v>2781.5</v>
      </c>
      <c r="F74" s="213">
        <f>SUM(F75:F76)</f>
        <v>0</v>
      </c>
      <c r="G74" s="213">
        <f>SUM(G75:G76)</f>
        <v>4690.5</v>
      </c>
      <c r="H74" s="30"/>
      <c r="I74" s="84"/>
      <c r="J74" s="84"/>
    </row>
    <row r="75" spans="1:10" ht="90" x14ac:dyDescent="0.25">
      <c r="A75" s="115" t="s">
        <v>439</v>
      </c>
      <c r="B75" s="35" t="s">
        <v>372</v>
      </c>
      <c r="C75" s="205">
        <f t="shared" si="2"/>
        <v>4677.6000000000004</v>
      </c>
      <c r="D75" s="206">
        <v>3959.6</v>
      </c>
      <c r="E75" s="206">
        <v>200</v>
      </c>
      <c r="F75" s="206">
        <v>0</v>
      </c>
      <c r="G75" s="206">
        <v>518</v>
      </c>
      <c r="H75" s="126" t="s">
        <v>585</v>
      </c>
    </row>
    <row r="76" spans="1:10" ht="75" x14ac:dyDescent="0.25">
      <c r="A76" s="115" t="s">
        <v>440</v>
      </c>
      <c r="B76" s="30" t="s">
        <v>501</v>
      </c>
      <c r="C76" s="205">
        <f t="shared" si="2"/>
        <v>6754</v>
      </c>
      <c r="D76" s="206">
        <v>0</v>
      </c>
      <c r="E76" s="206">
        <v>2581.5</v>
      </c>
      <c r="F76" s="206">
        <v>0</v>
      </c>
      <c r="G76" s="206">
        <v>4172.5</v>
      </c>
      <c r="H76" s="126" t="s">
        <v>586</v>
      </c>
    </row>
    <row r="77" spans="1:10" ht="15" x14ac:dyDescent="0.25">
      <c r="A77" s="116" t="s">
        <v>218</v>
      </c>
      <c r="B77" s="117"/>
      <c r="C77" s="215"/>
      <c r="D77" s="216"/>
      <c r="E77" s="216"/>
      <c r="F77" s="216"/>
      <c r="G77" s="216"/>
      <c r="H77" s="128"/>
    </row>
    <row r="78" spans="1:10" ht="15" x14ac:dyDescent="0.25">
      <c r="A78" s="116" t="s">
        <v>13</v>
      </c>
      <c r="B78" s="117"/>
      <c r="C78" s="215"/>
      <c r="D78" s="216"/>
      <c r="E78" s="216"/>
      <c r="F78" s="216"/>
      <c r="G78" s="216"/>
      <c r="H78" s="128"/>
    </row>
    <row r="79" spans="1:10" ht="60" x14ac:dyDescent="0.25">
      <c r="A79" s="121" t="s">
        <v>219</v>
      </c>
      <c r="B79" s="35" t="s">
        <v>375</v>
      </c>
      <c r="C79" s="205">
        <f>SUM(D79:G79)</f>
        <v>413.62</v>
      </c>
      <c r="D79" s="206">
        <v>0</v>
      </c>
      <c r="E79" s="206">
        <v>0</v>
      </c>
      <c r="F79" s="206">
        <v>0</v>
      </c>
      <c r="G79" s="206">
        <v>413.62</v>
      </c>
      <c r="H79" s="126" t="s">
        <v>563</v>
      </c>
    </row>
    <row r="80" spans="1:10" ht="15" x14ac:dyDescent="0.25">
      <c r="A80" s="116" t="s">
        <v>220</v>
      </c>
      <c r="B80" s="117"/>
      <c r="C80" s="215"/>
      <c r="D80" s="216"/>
      <c r="E80" s="216"/>
      <c r="F80" s="216"/>
      <c r="G80" s="216"/>
      <c r="H80" s="128"/>
    </row>
    <row r="81" spans="1:8" s="69" customFormat="1" ht="30" x14ac:dyDescent="0.25">
      <c r="A81" s="115" t="s">
        <v>221</v>
      </c>
      <c r="B81" s="35" t="s">
        <v>41</v>
      </c>
      <c r="C81" s="205">
        <f>SUM(D81:G81)</f>
        <v>10000</v>
      </c>
      <c r="D81" s="206">
        <v>0</v>
      </c>
      <c r="E81" s="206">
        <v>0</v>
      </c>
      <c r="F81" s="206">
        <v>0</v>
      </c>
      <c r="G81" s="206">
        <v>10000</v>
      </c>
      <c r="H81" s="168" t="s">
        <v>560</v>
      </c>
    </row>
    <row r="82" spans="1:8" s="69" customFormat="1" ht="75" x14ac:dyDescent="0.25">
      <c r="A82" s="115" t="s">
        <v>222</v>
      </c>
      <c r="B82" s="35" t="s">
        <v>96</v>
      </c>
      <c r="C82" s="205">
        <f>SUM(D82:G82)</f>
        <v>43600</v>
      </c>
      <c r="D82" s="206">
        <v>19000</v>
      </c>
      <c r="E82" s="206">
        <v>0</v>
      </c>
      <c r="F82" s="206">
        <v>0</v>
      </c>
      <c r="G82" s="206">
        <v>24600</v>
      </c>
      <c r="H82" s="126" t="s">
        <v>587</v>
      </c>
    </row>
    <row r="83" spans="1:8" s="69" customFormat="1" ht="75" x14ac:dyDescent="0.25">
      <c r="A83" s="115" t="s">
        <v>223</v>
      </c>
      <c r="B83" s="35" t="s">
        <v>75</v>
      </c>
      <c r="C83" s="205">
        <f>SUM(D83:G83)</f>
        <v>25261.95</v>
      </c>
      <c r="D83" s="206">
        <v>15000</v>
      </c>
      <c r="E83" s="206">
        <v>5877.95</v>
      </c>
      <c r="F83" s="206">
        <v>0</v>
      </c>
      <c r="G83" s="206">
        <v>4384</v>
      </c>
      <c r="H83" s="136" t="s">
        <v>588</v>
      </c>
    </row>
    <row r="84" spans="1:8" s="69" customFormat="1" ht="15" x14ac:dyDescent="0.25">
      <c r="A84" s="116" t="s">
        <v>224</v>
      </c>
      <c r="B84" s="117"/>
      <c r="C84" s="215"/>
      <c r="D84" s="216"/>
      <c r="E84" s="216"/>
      <c r="F84" s="216"/>
      <c r="G84" s="216"/>
      <c r="H84" s="128"/>
    </row>
    <row r="85" spans="1:8" s="69" customFormat="1" ht="75" x14ac:dyDescent="0.25">
      <c r="A85" s="115" t="s">
        <v>225</v>
      </c>
      <c r="B85" s="35" t="s">
        <v>94</v>
      </c>
      <c r="C85" s="205">
        <f>SUM(D85:G85)</f>
        <v>440.1</v>
      </c>
      <c r="D85" s="206">
        <v>0</v>
      </c>
      <c r="E85" s="206">
        <v>440.1</v>
      </c>
      <c r="F85" s="206">
        <v>0</v>
      </c>
      <c r="G85" s="206">
        <v>0</v>
      </c>
      <c r="H85" s="126" t="s">
        <v>371</v>
      </c>
    </row>
    <row r="86" spans="1:8" s="69" customFormat="1" ht="15" x14ac:dyDescent="0.25">
      <c r="A86" s="116" t="s">
        <v>226</v>
      </c>
      <c r="B86" s="117"/>
      <c r="C86" s="215"/>
      <c r="D86" s="216"/>
      <c r="E86" s="216"/>
      <c r="F86" s="216"/>
      <c r="G86" s="216"/>
      <c r="H86" s="128"/>
    </row>
    <row r="87" spans="1:8" s="69" customFormat="1" ht="75" x14ac:dyDescent="0.25">
      <c r="A87" s="115" t="s">
        <v>227</v>
      </c>
      <c r="B87" s="35" t="s">
        <v>93</v>
      </c>
      <c r="C87" s="205">
        <f>SUM(D87:G87)</f>
        <v>28735.32</v>
      </c>
      <c r="D87" s="206">
        <v>0</v>
      </c>
      <c r="E87" s="206">
        <v>28735.32</v>
      </c>
      <c r="F87" s="206">
        <v>0</v>
      </c>
      <c r="G87" s="206">
        <v>0</v>
      </c>
      <c r="H87" s="126" t="s">
        <v>371</v>
      </c>
    </row>
    <row r="88" spans="1:8" s="69" customFormat="1" ht="15" x14ac:dyDescent="0.25">
      <c r="A88" s="116" t="s">
        <v>228</v>
      </c>
      <c r="B88" s="117"/>
      <c r="C88" s="215"/>
      <c r="D88" s="216"/>
      <c r="E88" s="216"/>
      <c r="F88" s="216"/>
      <c r="G88" s="216"/>
      <c r="H88" s="128"/>
    </row>
    <row r="89" spans="1:8" s="69" customFormat="1" ht="90" x14ac:dyDescent="0.25">
      <c r="A89" s="115" t="s">
        <v>229</v>
      </c>
      <c r="B89" s="35" t="s">
        <v>44</v>
      </c>
      <c r="C89" s="205">
        <f>SUM(D89:G89)</f>
        <v>8736.361280000001</v>
      </c>
      <c r="D89" s="206">
        <v>0</v>
      </c>
      <c r="E89" s="206">
        <v>0</v>
      </c>
      <c r="F89" s="206">
        <v>8090.2261800000006</v>
      </c>
      <c r="G89" s="206">
        <v>646.13509999999997</v>
      </c>
      <c r="H89" s="126" t="s">
        <v>589</v>
      </c>
    </row>
    <row r="90" spans="1:8" s="69" customFormat="1" ht="105" x14ac:dyDescent="0.25">
      <c r="A90" s="115" t="s">
        <v>230</v>
      </c>
      <c r="B90" s="35" t="s">
        <v>45</v>
      </c>
      <c r="C90" s="205">
        <f>SUM(D90:G90)</f>
        <v>494.36</v>
      </c>
      <c r="D90" s="206">
        <v>0</v>
      </c>
      <c r="E90" s="206">
        <v>20.100000000000001</v>
      </c>
      <c r="F90" s="206">
        <v>474.26</v>
      </c>
      <c r="G90" s="206">
        <v>0</v>
      </c>
      <c r="H90" s="126" t="s">
        <v>590</v>
      </c>
    </row>
    <row r="91" spans="1:8" s="69" customFormat="1" ht="75" x14ac:dyDescent="0.25">
      <c r="A91" s="115" t="s">
        <v>231</v>
      </c>
      <c r="B91" s="35" t="s">
        <v>551</v>
      </c>
      <c r="C91" s="205">
        <f>SUM(D91:G91)</f>
        <v>1669.7508499999999</v>
      </c>
      <c r="D91" s="206">
        <v>0</v>
      </c>
      <c r="E91" s="206">
        <v>0</v>
      </c>
      <c r="F91" s="206">
        <v>1669.7508499999999</v>
      </c>
      <c r="G91" s="206">
        <v>0</v>
      </c>
      <c r="H91" s="126" t="s">
        <v>531</v>
      </c>
    </row>
    <row r="92" spans="1:8" s="69" customFormat="1" ht="45" x14ac:dyDescent="0.25">
      <c r="A92" s="115" t="s">
        <v>232</v>
      </c>
      <c r="B92" s="35" t="s">
        <v>46</v>
      </c>
      <c r="C92" s="205">
        <f>SUM(D92:G92)</f>
        <v>258.36</v>
      </c>
      <c r="D92" s="206">
        <v>0</v>
      </c>
      <c r="E92" s="206">
        <v>0</v>
      </c>
      <c r="F92" s="206">
        <v>258.36</v>
      </c>
      <c r="G92" s="206">
        <v>0</v>
      </c>
      <c r="H92" s="126" t="s">
        <v>532</v>
      </c>
    </row>
    <row r="93" spans="1:8" s="69" customFormat="1" ht="60" x14ac:dyDescent="0.25">
      <c r="A93" s="115" t="s">
        <v>233</v>
      </c>
      <c r="B93" s="35" t="s">
        <v>49</v>
      </c>
      <c r="C93" s="205">
        <f>SUM(D93:G93)</f>
        <v>4896.1720000000005</v>
      </c>
      <c r="D93" s="206">
        <v>0</v>
      </c>
      <c r="E93" s="206">
        <v>0</v>
      </c>
      <c r="F93" s="206">
        <v>2485.223</v>
      </c>
      <c r="G93" s="206">
        <v>2410.9490000000001</v>
      </c>
      <c r="H93" s="126" t="s">
        <v>591</v>
      </c>
    </row>
    <row r="94" spans="1:8" s="69" customFormat="1" ht="15" x14ac:dyDescent="0.25">
      <c r="A94" s="116" t="s">
        <v>234</v>
      </c>
      <c r="B94" s="117"/>
      <c r="C94" s="215"/>
      <c r="D94" s="216"/>
      <c r="E94" s="216"/>
      <c r="F94" s="216"/>
      <c r="G94" s="216"/>
      <c r="H94" s="128"/>
    </row>
    <row r="95" spans="1:8" s="69" customFormat="1" ht="108.75" customHeight="1" x14ac:dyDescent="0.25">
      <c r="A95" s="115" t="s">
        <v>235</v>
      </c>
      <c r="B95" s="35" t="s">
        <v>31</v>
      </c>
      <c r="C95" s="205">
        <f>SUM(D95:G95)</f>
        <v>596.32915000000003</v>
      </c>
      <c r="D95" s="206">
        <v>0</v>
      </c>
      <c r="E95" s="206">
        <v>268.45274999999998</v>
      </c>
      <c r="F95" s="206">
        <v>327.87639999999999</v>
      </c>
      <c r="G95" s="206">
        <v>0</v>
      </c>
      <c r="H95" s="126" t="s">
        <v>592</v>
      </c>
    </row>
    <row r="96" spans="1:8" s="69" customFormat="1" ht="15" x14ac:dyDescent="0.25">
      <c r="A96" s="116" t="s">
        <v>236</v>
      </c>
      <c r="B96" s="117"/>
      <c r="C96" s="215"/>
      <c r="D96" s="216"/>
      <c r="E96" s="216"/>
      <c r="F96" s="216"/>
      <c r="G96" s="216"/>
      <c r="H96" s="128"/>
    </row>
    <row r="97" spans="1:10" ht="105" x14ac:dyDescent="0.25">
      <c r="A97" s="115" t="s">
        <v>237</v>
      </c>
      <c r="B97" s="35" t="s">
        <v>95</v>
      </c>
      <c r="C97" s="205">
        <f>SUM(D97:G97)</f>
        <v>12150.23864</v>
      </c>
      <c r="D97" s="206">
        <v>0</v>
      </c>
      <c r="E97" s="206">
        <v>2439.6999999999998</v>
      </c>
      <c r="F97" s="206">
        <v>9710.5386400000007</v>
      </c>
      <c r="G97" s="206">
        <v>0</v>
      </c>
      <c r="H97" s="126" t="s">
        <v>593</v>
      </c>
    </row>
    <row r="98" spans="1:10" ht="15" x14ac:dyDescent="0.25">
      <c r="A98" s="116" t="s">
        <v>238</v>
      </c>
      <c r="B98" s="117"/>
      <c r="C98" s="215"/>
      <c r="D98" s="216"/>
      <c r="E98" s="216"/>
      <c r="F98" s="216"/>
      <c r="G98" s="216"/>
      <c r="H98" s="128"/>
    </row>
    <row r="99" spans="1:10" ht="45" x14ac:dyDescent="0.25">
      <c r="A99" s="119" t="s">
        <v>240</v>
      </c>
      <c r="B99" s="35" t="s">
        <v>32</v>
      </c>
      <c r="C99" s="205">
        <f>SUM(D99:G99)</f>
        <v>9585.2454300000009</v>
      </c>
      <c r="D99" s="206">
        <v>9585.2454300000009</v>
      </c>
      <c r="E99" s="206">
        <v>0</v>
      </c>
      <c r="F99" s="206">
        <v>0</v>
      </c>
      <c r="G99" s="206">
        <v>0</v>
      </c>
      <c r="H99" s="126" t="s">
        <v>537</v>
      </c>
    </row>
    <row r="100" spans="1:10" ht="45" x14ac:dyDescent="0.25">
      <c r="A100" s="115" t="s">
        <v>239</v>
      </c>
      <c r="B100" s="35" t="s">
        <v>61</v>
      </c>
      <c r="C100" s="205">
        <f>SUM(D100:G100)</f>
        <v>7585.1811899999993</v>
      </c>
      <c r="D100" s="206">
        <v>0</v>
      </c>
      <c r="E100" s="206">
        <v>0</v>
      </c>
      <c r="F100" s="206">
        <v>198.52417</v>
      </c>
      <c r="G100" s="206">
        <v>7386.6570199999996</v>
      </c>
      <c r="H100" s="130" t="s">
        <v>594</v>
      </c>
    </row>
    <row r="101" spans="1:10" ht="60" x14ac:dyDescent="0.25">
      <c r="A101" s="115" t="s">
        <v>241</v>
      </c>
      <c r="B101" s="35" t="s">
        <v>50</v>
      </c>
      <c r="C101" s="205">
        <f>SUM(D101:G101)</f>
        <v>2176.5588600000001</v>
      </c>
      <c r="D101" s="206">
        <v>0</v>
      </c>
      <c r="E101" s="206">
        <v>0</v>
      </c>
      <c r="F101" s="206">
        <v>994.47537999999997</v>
      </c>
      <c r="G101" s="206">
        <v>1182.08348</v>
      </c>
      <c r="H101" s="130" t="s">
        <v>595</v>
      </c>
    </row>
    <row r="102" spans="1:10" ht="15" x14ac:dyDescent="0.25">
      <c r="A102" s="116" t="s">
        <v>353</v>
      </c>
      <c r="B102" s="117"/>
      <c r="C102" s="215"/>
      <c r="D102" s="216"/>
      <c r="E102" s="216"/>
      <c r="F102" s="216"/>
      <c r="G102" s="216"/>
      <c r="H102" s="128"/>
    </row>
    <row r="103" spans="1:10" ht="15" x14ac:dyDescent="0.25">
      <c r="A103" s="116" t="s">
        <v>242</v>
      </c>
      <c r="B103" s="117"/>
      <c r="C103" s="215"/>
      <c r="D103" s="216"/>
      <c r="E103" s="216"/>
      <c r="F103" s="216"/>
      <c r="G103" s="216"/>
      <c r="H103" s="128"/>
    </row>
    <row r="104" spans="1:10" s="85" customFormat="1" ht="60" x14ac:dyDescent="0.25">
      <c r="A104" s="122" t="s">
        <v>243</v>
      </c>
      <c r="B104" s="190" t="s">
        <v>42</v>
      </c>
      <c r="C104" s="217">
        <f>SUM(C105:C106)</f>
        <v>4860.8999999999996</v>
      </c>
      <c r="D104" s="218">
        <f>SUM(D105:D106)</f>
        <v>0</v>
      </c>
      <c r="E104" s="218">
        <f t="shared" ref="E104:G104" si="3">SUM(E105:E106)</f>
        <v>0</v>
      </c>
      <c r="F104" s="218">
        <f t="shared" si="3"/>
        <v>4833.8999999999996</v>
      </c>
      <c r="G104" s="218">
        <f t="shared" si="3"/>
        <v>27</v>
      </c>
      <c r="H104" s="191"/>
      <c r="I104" s="84"/>
      <c r="J104" s="84"/>
    </row>
    <row r="105" spans="1:10" ht="60" x14ac:dyDescent="0.25">
      <c r="A105" s="115" t="s">
        <v>376</v>
      </c>
      <c r="B105" s="30" t="s">
        <v>89</v>
      </c>
      <c r="C105" s="205">
        <f>SUM(D105:G105)</f>
        <v>27</v>
      </c>
      <c r="D105" s="206">
        <v>0</v>
      </c>
      <c r="E105" s="206">
        <v>0</v>
      </c>
      <c r="F105" s="206">
        <v>0</v>
      </c>
      <c r="G105" s="206">
        <v>27</v>
      </c>
      <c r="H105" s="126" t="s">
        <v>596</v>
      </c>
    </row>
    <row r="106" spans="1:10" ht="45" x14ac:dyDescent="0.25">
      <c r="A106" s="115" t="s">
        <v>244</v>
      </c>
      <c r="B106" s="35" t="s">
        <v>43</v>
      </c>
      <c r="C106" s="205">
        <f>SUM(D106:G106)</f>
        <v>4833.8999999999996</v>
      </c>
      <c r="D106" s="206">
        <v>0</v>
      </c>
      <c r="E106" s="206">
        <v>0</v>
      </c>
      <c r="F106" s="206">
        <v>4833.8999999999996</v>
      </c>
      <c r="G106" s="206">
        <v>0</v>
      </c>
      <c r="H106" s="126" t="s">
        <v>488</v>
      </c>
    </row>
    <row r="107" spans="1:10" ht="60" x14ac:dyDescent="0.25">
      <c r="A107" s="178" t="s">
        <v>466</v>
      </c>
      <c r="B107" s="130" t="s">
        <v>467</v>
      </c>
      <c r="C107" s="205">
        <f>SUM(D107:G107)</f>
        <v>0</v>
      </c>
      <c r="D107" s="206">
        <v>0</v>
      </c>
      <c r="E107" s="206">
        <v>0</v>
      </c>
      <c r="F107" s="206">
        <v>0</v>
      </c>
      <c r="G107" s="206">
        <v>0</v>
      </c>
      <c r="H107" s="126"/>
    </row>
    <row r="108" spans="1:10" ht="15" x14ac:dyDescent="0.25">
      <c r="A108" s="116" t="s">
        <v>245</v>
      </c>
      <c r="B108" s="117"/>
      <c r="C108" s="215"/>
      <c r="D108" s="216"/>
      <c r="E108" s="216"/>
      <c r="F108" s="216"/>
      <c r="G108" s="216"/>
      <c r="H108" s="128"/>
    </row>
    <row r="109" spans="1:10" ht="60" x14ac:dyDescent="0.25">
      <c r="A109" s="115" t="s">
        <v>246</v>
      </c>
      <c r="B109" s="35" t="s">
        <v>90</v>
      </c>
      <c r="C109" s="205">
        <f>SUM(D109:G109)</f>
        <v>46690</v>
      </c>
      <c r="D109" s="206">
        <v>0</v>
      </c>
      <c r="E109" s="206">
        <v>801</v>
      </c>
      <c r="F109" s="206">
        <v>45889</v>
      </c>
      <c r="G109" s="206">
        <v>0</v>
      </c>
      <c r="H109" s="126" t="s">
        <v>488</v>
      </c>
    </row>
    <row r="110" spans="1:10" ht="30" x14ac:dyDescent="0.25">
      <c r="A110" s="115" t="s">
        <v>247</v>
      </c>
      <c r="B110" s="35" t="s">
        <v>103</v>
      </c>
      <c r="C110" s="205">
        <f>SUM(D110:G110)</f>
        <v>51516.299999999996</v>
      </c>
      <c r="D110" s="206">
        <v>0</v>
      </c>
      <c r="E110" s="206">
        <v>700.7</v>
      </c>
      <c r="F110" s="206">
        <v>50815.6</v>
      </c>
      <c r="G110" s="206">
        <v>0</v>
      </c>
      <c r="H110" s="126" t="s">
        <v>488</v>
      </c>
    </row>
    <row r="111" spans="1:10" ht="30" x14ac:dyDescent="0.25">
      <c r="A111" s="115" t="s">
        <v>248</v>
      </c>
      <c r="B111" s="35" t="s">
        <v>104</v>
      </c>
      <c r="C111" s="205">
        <f>SUM(D111:G111)</f>
        <v>30834.5</v>
      </c>
      <c r="D111" s="206">
        <v>0</v>
      </c>
      <c r="E111" s="206">
        <v>146.6</v>
      </c>
      <c r="F111" s="206">
        <v>30687.9</v>
      </c>
      <c r="G111" s="206">
        <v>0</v>
      </c>
      <c r="H111" s="126" t="s">
        <v>488</v>
      </c>
    </row>
    <row r="112" spans="1:10" ht="30" x14ac:dyDescent="0.25">
      <c r="A112" s="115" t="s">
        <v>249</v>
      </c>
      <c r="B112" s="35" t="s">
        <v>35</v>
      </c>
      <c r="C112" s="205">
        <f>SUM(D112:G112)</f>
        <v>93754.1</v>
      </c>
      <c r="D112" s="206">
        <v>0</v>
      </c>
      <c r="E112" s="206">
        <v>1738.1</v>
      </c>
      <c r="F112" s="206">
        <v>92016</v>
      </c>
      <c r="G112" s="206">
        <v>0</v>
      </c>
      <c r="H112" s="126" t="s">
        <v>488</v>
      </c>
    </row>
    <row r="113" spans="1:10" ht="75" x14ac:dyDescent="0.25">
      <c r="A113" s="115" t="s">
        <v>250</v>
      </c>
      <c r="B113" s="35" t="s">
        <v>377</v>
      </c>
      <c r="C113" s="205">
        <f>SUM(D113:G113)</f>
        <v>0</v>
      </c>
      <c r="D113" s="206">
        <v>0</v>
      </c>
      <c r="E113" s="206">
        <v>0</v>
      </c>
      <c r="F113" s="206">
        <v>0</v>
      </c>
      <c r="G113" s="206">
        <v>0</v>
      </c>
      <c r="H113" s="126"/>
    </row>
    <row r="114" spans="1:10" ht="15" x14ac:dyDescent="0.25">
      <c r="A114" s="116" t="s">
        <v>251</v>
      </c>
      <c r="B114" s="117"/>
      <c r="C114" s="215"/>
      <c r="D114" s="216"/>
      <c r="E114" s="216"/>
      <c r="F114" s="216"/>
      <c r="G114" s="216"/>
      <c r="H114" s="128"/>
    </row>
    <row r="115" spans="1:10" ht="30" x14ac:dyDescent="0.25">
      <c r="A115" s="115" t="s">
        <v>252</v>
      </c>
      <c r="B115" s="35" t="s">
        <v>91</v>
      </c>
      <c r="C115" s="205">
        <f>SUM(D115:G115)</f>
        <v>828.2</v>
      </c>
      <c r="D115" s="206">
        <v>0</v>
      </c>
      <c r="E115" s="206">
        <v>0</v>
      </c>
      <c r="F115" s="206">
        <v>828.2</v>
      </c>
      <c r="G115" s="206">
        <v>0</v>
      </c>
      <c r="H115" s="126" t="s">
        <v>488</v>
      </c>
    </row>
    <row r="116" spans="1:10" ht="60" x14ac:dyDescent="0.25">
      <c r="A116" s="119" t="s">
        <v>468</v>
      </c>
      <c r="B116" s="106" t="s">
        <v>469</v>
      </c>
      <c r="C116" s="205">
        <f>SUM(D116:G116)</f>
        <v>0</v>
      </c>
      <c r="D116" s="206">
        <v>0</v>
      </c>
      <c r="E116" s="206">
        <v>0</v>
      </c>
      <c r="F116" s="206">
        <v>0</v>
      </c>
      <c r="G116" s="206">
        <v>0</v>
      </c>
      <c r="H116" s="126"/>
    </row>
    <row r="117" spans="1:10" s="85" customFormat="1" ht="90" customHeight="1" x14ac:dyDescent="0.25">
      <c r="A117" s="122" t="s">
        <v>470</v>
      </c>
      <c r="B117" s="189" t="s">
        <v>471</v>
      </c>
      <c r="C117" s="212">
        <f>SUM(D117:G117)</f>
        <v>484</v>
      </c>
      <c r="D117" s="213">
        <v>0</v>
      </c>
      <c r="E117" s="213">
        <v>474</v>
      </c>
      <c r="F117" s="213">
        <v>10</v>
      </c>
      <c r="G117" s="213">
        <v>0</v>
      </c>
      <c r="H117" s="136" t="s">
        <v>597</v>
      </c>
      <c r="I117" s="84"/>
      <c r="J117" s="84"/>
    </row>
    <row r="118" spans="1:10" ht="15" x14ac:dyDescent="0.25">
      <c r="A118" s="116" t="s">
        <v>253</v>
      </c>
      <c r="B118" s="117"/>
      <c r="C118" s="215"/>
      <c r="D118" s="216"/>
      <c r="E118" s="216"/>
      <c r="F118" s="216"/>
      <c r="G118" s="216"/>
      <c r="H118" s="128"/>
    </row>
    <row r="119" spans="1:10" ht="105" x14ac:dyDescent="0.25">
      <c r="A119" s="115" t="s">
        <v>254</v>
      </c>
      <c r="B119" s="35" t="s">
        <v>92</v>
      </c>
      <c r="C119" s="205">
        <f>SUM(D119:G119)</f>
        <v>1169.3</v>
      </c>
      <c r="D119" s="206">
        <v>0</v>
      </c>
      <c r="E119" s="206">
        <v>0</v>
      </c>
      <c r="F119" s="206">
        <v>903</v>
      </c>
      <c r="G119" s="206">
        <v>266.3</v>
      </c>
      <c r="H119" s="126" t="s">
        <v>598</v>
      </c>
    </row>
    <row r="120" spans="1:10" s="85" customFormat="1" ht="120" x14ac:dyDescent="0.25">
      <c r="A120" s="122" t="s">
        <v>255</v>
      </c>
      <c r="B120" s="30" t="s">
        <v>60</v>
      </c>
      <c r="C120" s="212">
        <f>SUM(D120:G120)</f>
        <v>4933.4000000000005</v>
      </c>
      <c r="D120" s="213">
        <v>0</v>
      </c>
      <c r="E120" s="213">
        <v>357.8</v>
      </c>
      <c r="F120" s="213">
        <v>3089.4</v>
      </c>
      <c r="G120" s="213">
        <v>1486.2</v>
      </c>
      <c r="H120" s="136" t="s">
        <v>599</v>
      </c>
      <c r="I120" s="84"/>
      <c r="J120" s="84"/>
    </row>
    <row r="121" spans="1:10" ht="15" x14ac:dyDescent="0.25">
      <c r="A121" s="116" t="s">
        <v>256</v>
      </c>
      <c r="B121" s="117"/>
      <c r="C121" s="215"/>
      <c r="D121" s="216"/>
      <c r="E121" s="216"/>
      <c r="F121" s="216"/>
      <c r="G121" s="216"/>
      <c r="H121" s="128"/>
    </row>
    <row r="122" spans="1:10" ht="15" x14ac:dyDescent="0.25">
      <c r="A122" s="116" t="s">
        <v>257</v>
      </c>
      <c r="B122" s="117"/>
      <c r="C122" s="215"/>
      <c r="D122" s="216"/>
      <c r="E122" s="216"/>
      <c r="F122" s="216"/>
      <c r="G122" s="216"/>
      <c r="H122" s="128"/>
    </row>
    <row r="123" spans="1:10" ht="60" x14ac:dyDescent="0.25">
      <c r="A123" s="115" t="s">
        <v>258</v>
      </c>
      <c r="B123" s="35" t="s">
        <v>77</v>
      </c>
      <c r="C123" s="205">
        <f>SUM(D123:G123)</f>
        <v>19244.099999999999</v>
      </c>
      <c r="D123" s="213">
        <v>0</v>
      </c>
      <c r="E123" s="213">
        <v>0</v>
      </c>
      <c r="F123" s="213">
        <v>2274.3000000000002</v>
      </c>
      <c r="G123" s="213">
        <v>16969.8</v>
      </c>
      <c r="H123" s="136" t="s">
        <v>600</v>
      </c>
    </row>
    <row r="124" spans="1:10" ht="45" x14ac:dyDescent="0.25">
      <c r="A124" s="115" t="s">
        <v>259</v>
      </c>
      <c r="B124" s="30" t="s">
        <v>420</v>
      </c>
      <c r="C124" s="205">
        <f>SUM(D124:G124)</f>
        <v>0</v>
      </c>
      <c r="D124" s="213">
        <v>0</v>
      </c>
      <c r="E124" s="213">
        <v>0</v>
      </c>
      <c r="F124" s="213">
        <v>0</v>
      </c>
      <c r="G124" s="213">
        <v>0</v>
      </c>
      <c r="H124" s="136"/>
    </row>
    <row r="125" spans="1:10" ht="15" x14ac:dyDescent="0.25">
      <c r="A125" s="116" t="s">
        <v>260</v>
      </c>
      <c r="B125" s="117"/>
      <c r="C125" s="215"/>
      <c r="D125" s="216"/>
      <c r="E125" s="216"/>
      <c r="F125" s="216"/>
      <c r="G125" s="216"/>
      <c r="H125" s="128"/>
    </row>
    <row r="126" spans="1:10" s="85" customFormat="1" ht="45" x14ac:dyDescent="0.25">
      <c r="A126" s="122" t="s">
        <v>261</v>
      </c>
      <c r="B126" s="30" t="s">
        <v>100</v>
      </c>
      <c r="C126" s="212">
        <f>SUM(D126:G126)</f>
        <v>200.74</v>
      </c>
      <c r="D126" s="213">
        <f t="shared" ref="D126:F126" si="4">SUM(D127:D128)</f>
        <v>0</v>
      </c>
      <c r="E126" s="213">
        <f t="shared" si="4"/>
        <v>0</v>
      </c>
      <c r="F126" s="213">
        <f t="shared" si="4"/>
        <v>200.74</v>
      </c>
      <c r="G126" s="213">
        <f>SUM(G127:G128)</f>
        <v>0</v>
      </c>
      <c r="H126" s="136"/>
      <c r="I126" s="84"/>
      <c r="J126" s="84"/>
    </row>
    <row r="127" spans="1:10" ht="15" x14ac:dyDescent="0.25">
      <c r="A127" s="115" t="s">
        <v>417</v>
      </c>
      <c r="B127" s="76" t="s">
        <v>524</v>
      </c>
      <c r="C127" s="205">
        <f>SUM(D127:G127)</f>
        <v>0</v>
      </c>
      <c r="D127" s="206">
        <v>0</v>
      </c>
      <c r="E127" s="206">
        <v>0</v>
      </c>
      <c r="F127" s="206">
        <v>0</v>
      </c>
      <c r="G127" s="206">
        <v>0</v>
      </c>
      <c r="H127" s="150"/>
    </row>
    <row r="128" spans="1:10" ht="30" x14ac:dyDescent="0.25">
      <c r="A128" s="115" t="s">
        <v>516</v>
      </c>
      <c r="B128" s="76" t="s">
        <v>549</v>
      </c>
      <c r="C128" s="205">
        <f>SUM(D128:G128)</f>
        <v>200.74</v>
      </c>
      <c r="D128" s="206">
        <v>0</v>
      </c>
      <c r="E128" s="206">
        <v>0</v>
      </c>
      <c r="F128" s="206">
        <v>200.74</v>
      </c>
      <c r="G128" s="206">
        <v>0</v>
      </c>
      <c r="H128" s="126" t="s">
        <v>531</v>
      </c>
    </row>
    <row r="129" spans="1:8" s="69" customFormat="1" ht="15" x14ac:dyDescent="0.25">
      <c r="A129" s="116" t="s">
        <v>262</v>
      </c>
      <c r="B129" s="117"/>
      <c r="C129" s="215"/>
      <c r="D129" s="216"/>
      <c r="E129" s="216"/>
      <c r="F129" s="216"/>
      <c r="G129" s="216"/>
      <c r="H129" s="128"/>
    </row>
    <row r="130" spans="1:8" s="69" customFormat="1" ht="45" x14ac:dyDescent="0.25">
      <c r="A130" s="156" t="s">
        <v>472</v>
      </c>
      <c r="B130" s="179" t="s">
        <v>473</v>
      </c>
      <c r="C130" s="205">
        <f>SUM(D130:G130)</f>
        <v>0</v>
      </c>
      <c r="D130" s="206">
        <v>0</v>
      </c>
      <c r="E130" s="206">
        <v>0</v>
      </c>
      <c r="F130" s="206">
        <v>0</v>
      </c>
      <c r="G130" s="206">
        <v>0</v>
      </c>
      <c r="H130" s="126"/>
    </row>
    <row r="131" spans="1:8" s="69" customFormat="1" ht="45" x14ac:dyDescent="0.25">
      <c r="A131" s="115" t="s">
        <v>263</v>
      </c>
      <c r="B131" s="35" t="s">
        <v>78</v>
      </c>
      <c r="C131" s="205">
        <f>SUM(D131:G131)</f>
        <v>0</v>
      </c>
      <c r="D131" s="213">
        <v>0</v>
      </c>
      <c r="E131" s="213">
        <v>0</v>
      </c>
      <c r="F131" s="213">
        <v>0</v>
      </c>
      <c r="G131" s="213">
        <v>0</v>
      </c>
      <c r="H131" s="136"/>
    </row>
    <row r="132" spans="1:8" s="69" customFormat="1" ht="30" x14ac:dyDescent="0.25">
      <c r="A132" s="156" t="s">
        <v>519</v>
      </c>
      <c r="B132" s="130" t="s">
        <v>520</v>
      </c>
      <c r="C132" s="205">
        <f>SUM(D132:G132)</f>
        <v>1745</v>
      </c>
      <c r="D132" s="213">
        <v>0</v>
      </c>
      <c r="E132" s="213">
        <v>0</v>
      </c>
      <c r="F132" s="213">
        <v>0</v>
      </c>
      <c r="G132" s="213">
        <v>1745</v>
      </c>
      <c r="H132" s="136" t="s">
        <v>561</v>
      </c>
    </row>
    <row r="133" spans="1:8" s="69" customFormat="1" ht="106.5" customHeight="1" x14ac:dyDescent="0.25">
      <c r="A133" s="115" t="s">
        <v>264</v>
      </c>
      <c r="B133" s="30" t="s">
        <v>358</v>
      </c>
      <c r="C133" s="205">
        <f>SUM(D133:G133)</f>
        <v>0</v>
      </c>
      <c r="D133" s="213">
        <v>0</v>
      </c>
      <c r="E133" s="213">
        <v>0</v>
      </c>
      <c r="F133" s="213">
        <v>0</v>
      </c>
      <c r="G133" s="213">
        <v>0</v>
      </c>
      <c r="H133" s="136"/>
    </row>
    <row r="134" spans="1:8" s="69" customFormat="1" ht="105" x14ac:dyDescent="0.25">
      <c r="A134" s="115" t="s">
        <v>265</v>
      </c>
      <c r="B134" s="30" t="s">
        <v>424</v>
      </c>
      <c r="C134" s="205">
        <f>SUM(D134:G134)</f>
        <v>0</v>
      </c>
      <c r="D134" s="213">
        <v>0</v>
      </c>
      <c r="E134" s="213">
        <v>0</v>
      </c>
      <c r="F134" s="213">
        <v>0</v>
      </c>
      <c r="G134" s="213">
        <v>0</v>
      </c>
      <c r="H134" s="136"/>
    </row>
    <row r="135" spans="1:8" s="69" customFormat="1" ht="15" x14ac:dyDescent="0.25">
      <c r="A135" s="116" t="s">
        <v>266</v>
      </c>
      <c r="B135" s="117"/>
      <c r="C135" s="215"/>
      <c r="D135" s="216"/>
      <c r="E135" s="216"/>
      <c r="F135" s="216"/>
      <c r="G135" s="216"/>
      <c r="H135" s="128"/>
    </row>
    <row r="136" spans="1:8" s="69" customFormat="1" ht="30" x14ac:dyDescent="0.25">
      <c r="A136" s="115" t="s">
        <v>267</v>
      </c>
      <c r="B136" s="35" t="s">
        <v>268</v>
      </c>
      <c r="C136" s="205">
        <f t="shared" ref="C136:C142" si="5">SUM(D136:G136)</f>
        <v>35</v>
      </c>
      <c r="D136" s="206">
        <v>0</v>
      </c>
      <c r="E136" s="206">
        <v>0</v>
      </c>
      <c r="F136" s="206">
        <v>35</v>
      </c>
      <c r="G136" s="206">
        <v>0</v>
      </c>
      <c r="H136" s="126" t="s">
        <v>521</v>
      </c>
    </row>
    <row r="137" spans="1:8" s="69" customFormat="1" ht="30" x14ac:dyDescent="0.25">
      <c r="A137" s="115" t="s">
        <v>269</v>
      </c>
      <c r="B137" s="35" t="s">
        <v>359</v>
      </c>
      <c r="C137" s="205">
        <f t="shared" si="5"/>
        <v>1606.039</v>
      </c>
      <c r="D137" s="206">
        <v>0</v>
      </c>
      <c r="E137" s="206">
        <v>0</v>
      </c>
      <c r="F137" s="206">
        <v>1606.039</v>
      </c>
      <c r="G137" s="206">
        <v>0</v>
      </c>
      <c r="H137" s="126" t="s">
        <v>521</v>
      </c>
    </row>
    <row r="138" spans="1:8" s="69" customFormat="1" ht="60" x14ac:dyDescent="0.25">
      <c r="A138" s="115" t="s">
        <v>270</v>
      </c>
      <c r="B138" s="35" t="s">
        <v>2</v>
      </c>
      <c r="C138" s="205">
        <f t="shared" si="5"/>
        <v>191.5</v>
      </c>
      <c r="D138" s="206">
        <v>0</v>
      </c>
      <c r="E138" s="206">
        <v>131.5</v>
      </c>
      <c r="F138" s="206">
        <v>60</v>
      </c>
      <c r="G138" s="206">
        <v>0</v>
      </c>
      <c r="H138" s="126" t="s">
        <v>601</v>
      </c>
    </row>
    <row r="139" spans="1:8" s="69" customFormat="1" ht="30" x14ac:dyDescent="0.25">
      <c r="A139" s="115" t="s">
        <v>271</v>
      </c>
      <c r="B139" s="35" t="s">
        <v>3</v>
      </c>
      <c r="C139" s="205">
        <f t="shared" si="5"/>
        <v>40</v>
      </c>
      <c r="D139" s="206">
        <v>0</v>
      </c>
      <c r="E139" s="206">
        <v>40</v>
      </c>
      <c r="F139" s="206">
        <v>0</v>
      </c>
      <c r="G139" s="206">
        <v>0</v>
      </c>
      <c r="H139" s="126" t="s">
        <v>522</v>
      </c>
    </row>
    <row r="140" spans="1:8" s="69" customFormat="1" ht="30" x14ac:dyDescent="0.25">
      <c r="A140" s="115" t="s">
        <v>272</v>
      </c>
      <c r="B140" s="35" t="s">
        <v>14</v>
      </c>
      <c r="C140" s="205">
        <f t="shared" si="5"/>
        <v>300</v>
      </c>
      <c r="D140" s="206">
        <v>0</v>
      </c>
      <c r="E140" s="206">
        <v>300</v>
      </c>
      <c r="F140" s="206">
        <v>0</v>
      </c>
      <c r="G140" s="206">
        <v>0</v>
      </c>
      <c r="H140" s="126" t="s">
        <v>523</v>
      </c>
    </row>
    <row r="141" spans="1:8" s="69" customFormat="1" ht="60" x14ac:dyDescent="0.25">
      <c r="A141" s="115" t="s">
        <v>273</v>
      </c>
      <c r="B141" s="35" t="s">
        <v>4</v>
      </c>
      <c r="C141" s="205">
        <f t="shared" si="5"/>
        <v>36.4</v>
      </c>
      <c r="D141" s="206">
        <v>0</v>
      </c>
      <c r="E141" s="206">
        <v>10</v>
      </c>
      <c r="F141" s="206">
        <v>26.4</v>
      </c>
      <c r="G141" s="206">
        <v>0</v>
      </c>
      <c r="H141" s="126" t="s">
        <v>601</v>
      </c>
    </row>
    <row r="142" spans="1:8" s="69" customFormat="1" ht="60" x14ac:dyDescent="0.25">
      <c r="A142" s="115" t="s">
        <v>274</v>
      </c>
      <c r="B142" s="30" t="s">
        <v>275</v>
      </c>
      <c r="C142" s="205">
        <f t="shared" si="5"/>
        <v>70</v>
      </c>
      <c r="D142" s="206">
        <v>0</v>
      </c>
      <c r="E142" s="206">
        <v>70</v>
      </c>
      <c r="F142" s="206">
        <v>0</v>
      </c>
      <c r="G142" s="206">
        <v>0</v>
      </c>
      <c r="H142" s="126" t="s">
        <v>601</v>
      </c>
    </row>
    <row r="143" spans="1:8" s="69" customFormat="1" ht="15" x14ac:dyDescent="0.25">
      <c r="A143" s="53" t="s">
        <v>276</v>
      </c>
      <c r="B143" s="77"/>
      <c r="C143" s="219"/>
      <c r="D143" s="219"/>
      <c r="E143" s="219"/>
      <c r="F143" s="219"/>
      <c r="G143" s="219"/>
      <c r="H143" s="77"/>
    </row>
    <row r="144" spans="1:8" s="69" customFormat="1" ht="15" x14ac:dyDescent="0.25">
      <c r="A144" s="116" t="s">
        <v>277</v>
      </c>
      <c r="B144" s="117"/>
      <c r="C144" s="215"/>
      <c r="D144" s="216"/>
      <c r="E144" s="216"/>
      <c r="F144" s="216"/>
      <c r="G144" s="216"/>
      <c r="H144" s="128"/>
    </row>
    <row r="145" spans="1:10" ht="15" x14ac:dyDescent="0.25">
      <c r="A145" s="78" t="s">
        <v>278</v>
      </c>
      <c r="B145" s="116"/>
      <c r="C145" s="215"/>
      <c r="D145" s="216"/>
      <c r="E145" s="216"/>
      <c r="F145" s="216"/>
      <c r="G145" s="216"/>
      <c r="H145" s="128"/>
      <c r="I145" s="69"/>
      <c r="J145" s="69"/>
    </row>
    <row r="146" spans="1:10" ht="45" x14ac:dyDescent="0.25">
      <c r="A146" s="156" t="s">
        <v>474</v>
      </c>
      <c r="B146" s="180" t="s">
        <v>475</v>
      </c>
      <c r="C146" s="205">
        <f>SUM(D146:G146)</f>
        <v>0</v>
      </c>
      <c r="D146" s="206">
        <v>0</v>
      </c>
      <c r="E146" s="206">
        <v>0</v>
      </c>
      <c r="F146" s="206">
        <v>0</v>
      </c>
      <c r="G146" s="206">
        <v>0</v>
      </c>
      <c r="H146" s="126"/>
      <c r="I146" s="69"/>
      <c r="J146" s="69"/>
    </row>
    <row r="147" spans="1:10" ht="60" x14ac:dyDescent="0.25">
      <c r="A147" s="181" t="s">
        <v>476</v>
      </c>
      <c r="B147" s="182" t="s">
        <v>619</v>
      </c>
      <c r="C147" s="209">
        <f>SUM(D147:G147)</f>
        <v>0</v>
      </c>
      <c r="D147" s="206">
        <v>0</v>
      </c>
      <c r="E147" s="206">
        <v>0</v>
      </c>
      <c r="F147" s="206">
        <v>0</v>
      </c>
      <c r="G147" s="206">
        <v>0</v>
      </c>
      <c r="H147" s="157"/>
      <c r="I147" s="69"/>
      <c r="J147" s="69"/>
    </row>
    <row r="148" spans="1:10" ht="45" x14ac:dyDescent="0.25">
      <c r="A148" s="156" t="s">
        <v>477</v>
      </c>
      <c r="B148" s="180" t="s">
        <v>565</v>
      </c>
      <c r="C148" s="209">
        <f>SUM(D148:G148)</f>
        <v>3229.8</v>
      </c>
      <c r="D148" s="206">
        <v>3229.8</v>
      </c>
      <c r="E148" s="206">
        <v>0</v>
      </c>
      <c r="F148" s="206">
        <v>0</v>
      </c>
      <c r="G148" s="206">
        <v>0</v>
      </c>
      <c r="H148" s="126" t="s">
        <v>537</v>
      </c>
      <c r="I148" s="69"/>
      <c r="J148" s="69"/>
    </row>
    <row r="149" spans="1:10" ht="120" x14ac:dyDescent="0.25">
      <c r="A149" s="119" t="s">
        <v>279</v>
      </c>
      <c r="B149" s="35" t="s">
        <v>82</v>
      </c>
      <c r="C149" s="205">
        <f>SUM(D149:G149)</f>
        <v>76333.05</v>
      </c>
      <c r="D149" s="206">
        <v>0</v>
      </c>
      <c r="E149" s="206">
        <v>13512.1</v>
      </c>
      <c r="F149" s="206">
        <v>338.35</v>
      </c>
      <c r="G149" s="206">
        <v>62482.6</v>
      </c>
      <c r="H149" s="127" t="s">
        <v>602</v>
      </c>
      <c r="I149" s="69"/>
      <c r="J149" s="69"/>
    </row>
    <row r="150" spans="1:10" ht="195" x14ac:dyDescent="0.25">
      <c r="A150" s="119" t="s">
        <v>280</v>
      </c>
      <c r="B150" s="35" t="s">
        <v>97</v>
      </c>
      <c r="C150" s="205">
        <f>SUM(D150:G150)</f>
        <v>43384.229999999996</v>
      </c>
      <c r="D150" s="206">
        <v>0</v>
      </c>
      <c r="E150" s="206">
        <v>4693.1899999999996</v>
      </c>
      <c r="F150" s="206">
        <v>25.44</v>
      </c>
      <c r="G150" s="206">
        <v>38665.599999999999</v>
      </c>
      <c r="H150" s="126" t="s">
        <v>603</v>
      </c>
      <c r="I150" s="69"/>
      <c r="J150" s="69"/>
    </row>
    <row r="151" spans="1:10" ht="45" x14ac:dyDescent="0.25">
      <c r="A151" s="156" t="s">
        <v>478</v>
      </c>
      <c r="B151" s="183" t="s">
        <v>479</v>
      </c>
      <c r="C151" s="205">
        <f t="shared" ref="C151:C152" si="6">SUM(D151:G151)</f>
        <v>0</v>
      </c>
      <c r="D151" s="220">
        <v>0</v>
      </c>
      <c r="E151" s="220">
        <v>0</v>
      </c>
      <c r="F151" s="220">
        <v>0</v>
      </c>
      <c r="G151" s="220">
        <v>0</v>
      </c>
      <c r="H151" s="158"/>
      <c r="I151" s="69"/>
      <c r="J151" s="69"/>
    </row>
    <row r="152" spans="1:10" ht="60" x14ac:dyDescent="0.25">
      <c r="A152" s="156" t="s">
        <v>480</v>
      </c>
      <c r="B152" s="184" t="s">
        <v>481</v>
      </c>
      <c r="C152" s="205">
        <f t="shared" si="6"/>
        <v>4415.7</v>
      </c>
      <c r="D152" s="220">
        <v>0</v>
      </c>
      <c r="E152" s="220">
        <v>0</v>
      </c>
      <c r="F152" s="220">
        <v>4415.7</v>
      </c>
      <c r="G152" s="220">
        <v>0</v>
      </c>
      <c r="H152" s="158" t="s">
        <v>512</v>
      </c>
      <c r="I152" s="69"/>
      <c r="J152" s="69"/>
    </row>
    <row r="153" spans="1:10" ht="15" x14ac:dyDescent="0.25">
      <c r="A153" s="116" t="s">
        <v>281</v>
      </c>
      <c r="B153" s="117"/>
      <c r="C153" s="215"/>
      <c r="D153" s="216"/>
      <c r="E153" s="216"/>
      <c r="F153" s="216"/>
      <c r="G153" s="216"/>
      <c r="H153" s="128"/>
      <c r="I153" s="69"/>
      <c r="J153" s="69"/>
    </row>
    <row r="154" spans="1:10" ht="154.5" customHeight="1" x14ac:dyDescent="0.25">
      <c r="A154" s="115" t="s">
        <v>282</v>
      </c>
      <c r="B154" s="35" t="s">
        <v>83</v>
      </c>
      <c r="C154" s="205">
        <f>SUM(D154:G154)</f>
        <v>140183.76</v>
      </c>
      <c r="D154" s="206">
        <v>0</v>
      </c>
      <c r="E154" s="206">
        <v>0</v>
      </c>
      <c r="F154" s="206">
        <v>2479.94</v>
      </c>
      <c r="G154" s="206">
        <v>137703.82</v>
      </c>
      <c r="H154" s="126" t="s">
        <v>604</v>
      </c>
      <c r="I154" s="69"/>
      <c r="J154" s="69"/>
    </row>
    <row r="155" spans="1:10" ht="15" x14ac:dyDescent="0.25">
      <c r="A155" s="116" t="s">
        <v>283</v>
      </c>
      <c r="B155" s="117"/>
      <c r="C155" s="215"/>
      <c r="D155" s="216"/>
      <c r="E155" s="216"/>
      <c r="F155" s="216"/>
      <c r="G155" s="216"/>
      <c r="H155" s="128"/>
      <c r="I155" s="69"/>
      <c r="J155" s="69"/>
    </row>
    <row r="156" spans="1:10" ht="63.75" customHeight="1" x14ac:dyDescent="0.25">
      <c r="A156" s="115" t="s">
        <v>284</v>
      </c>
      <c r="B156" s="35" t="s">
        <v>39</v>
      </c>
      <c r="C156" s="205">
        <f>SUM(D156:G156)</f>
        <v>28515.8</v>
      </c>
      <c r="D156" s="206">
        <v>0</v>
      </c>
      <c r="E156" s="206">
        <v>22885.439999999999</v>
      </c>
      <c r="F156" s="206">
        <v>5630.36</v>
      </c>
      <c r="G156" s="206">
        <v>0</v>
      </c>
      <c r="H156" s="127" t="s">
        <v>605</v>
      </c>
      <c r="I156" s="69"/>
      <c r="J156" s="69"/>
    </row>
    <row r="157" spans="1:10" ht="15" x14ac:dyDescent="0.25">
      <c r="A157" s="116" t="s">
        <v>286</v>
      </c>
      <c r="B157" s="73"/>
      <c r="C157" s="207"/>
      <c r="D157" s="208"/>
      <c r="E157" s="208"/>
      <c r="F157" s="208"/>
      <c r="G157" s="208"/>
      <c r="H157" s="131"/>
      <c r="I157" s="69"/>
      <c r="J157" s="69"/>
    </row>
    <row r="158" spans="1:10" ht="30" x14ac:dyDescent="0.25">
      <c r="A158" s="115" t="s">
        <v>285</v>
      </c>
      <c r="B158" s="35" t="s">
        <v>84</v>
      </c>
      <c r="C158" s="205">
        <f>SUM(D158:G158)</f>
        <v>7200</v>
      </c>
      <c r="D158" s="206">
        <v>0</v>
      </c>
      <c r="E158" s="206">
        <v>0</v>
      </c>
      <c r="F158" s="206">
        <v>0</v>
      </c>
      <c r="G158" s="206">
        <v>7200</v>
      </c>
      <c r="H158" s="126" t="s">
        <v>438</v>
      </c>
      <c r="I158" s="69"/>
      <c r="J158" s="69"/>
    </row>
    <row r="159" spans="1:10" ht="15" x14ac:dyDescent="0.25">
      <c r="A159" s="116" t="s">
        <v>287</v>
      </c>
      <c r="B159" s="73"/>
      <c r="C159" s="207"/>
      <c r="D159" s="208"/>
      <c r="E159" s="208"/>
      <c r="F159" s="208"/>
      <c r="G159" s="208"/>
      <c r="H159" s="131"/>
      <c r="I159" s="69"/>
      <c r="J159" s="69"/>
    </row>
    <row r="160" spans="1:10" ht="30" x14ac:dyDescent="0.25">
      <c r="A160" s="115" t="s">
        <v>288</v>
      </c>
      <c r="B160" s="35" t="s">
        <v>52</v>
      </c>
      <c r="C160" s="205">
        <f>SUM(D160:G160)</f>
        <v>0</v>
      </c>
      <c r="D160" s="206">
        <v>0</v>
      </c>
      <c r="E160" s="206">
        <v>0</v>
      </c>
      <c r="F160" s="206">
        <v>0</v>
      </c>
      <c r="G160" s="206">
        <v>0</v>
      </c>
      <c r="H160" s="127"/>
      <c r="I160" s="69"/>
      <c r="J160" s="69"/>
    </row>
    <row r="161" spans="1:10" ht="30" x14ac:dyDescent="0.25">
      <c r="A161" s="115" t="s">
        <v>289</v>
      </c>
      <c r="B161" s="35" t="s">
        <v>53</v>
      </c>
      <c r="C161" s="205">
        <f>SUM(D161:G161)</f>
        <v>0</v>
      </c>
      <c r="D161" s="206">
        <v>0</v>
      </c>
      <c r="E161" s="206">
        <v>0</v>
      </c>
      <c r="F161" s="206">
        <v>0</v>
      </c>
      <c r="G161" s="206">
        <v>0</v>
      </c>
      <c r="H161" s="127"/>
      <c r="I161" s="69"/>
      <c r="J161" s="69"/>
    </row>
    <row r="162" spans="1:10" ht="30" x14ac:dyDescent="0.25">
      <c r="A162" s="115" t="s">
        <v>290</v>
      </c>
      <c r="B162" s="35" t="s">
        <v>85</v>
      </c>
      <c r="C162" s="205">
        <f>SUM(D162:G162)</f>
        <v>0</v>
      </c>
      <c r="D162" s="206">
        <v>0</v>
      </c>
      <c r="E162" s="206">
        <v>0</v>
      </c>
      <c r="F162" s="206">
        <v>0</v>
      </c>
      <c r="G162" s="206">
        <v>0</v>
      </c>
      <c r="H162" s="127"/>
      <c r="I162" s="69"/>
      <c r="J162" s="69"/>
    </row>
    <row r="163" spans="1:10" ht="30" x14ac:dyDescent="0.25">
      <c r="A163" s="115" t="s">
        <v>291</v>
      </c>
      <c r="B163" s="35" t="s">
        <v>34</v>
      </c>
      <c r="C163" s="205">
        <f>SUM(D163:G163)</f>
        <v>0</v>
      </c>
      <c r="D163" s="206">
        <v>0</v>
      </c>
      <c r="E163" s="206">
        <v>0</v>
      </c>
      <c r="F163" s="206">
        <v>0</v>
      </c>
      <c r="G163" s="206">
        <v>0</v>
      </c>
      <c r="H163" s="127"/>
      <c r="I163" s="69"/>
      <c r="J163" s="69"/>
    </row>
    <row r="164" spans="1:10" ht="33" customHeight="1" x14ac:dyDescent="0.25">
      <c r="A164" s="115" t="s">
        <v>292</v>
      </c>
      <c r="B164" s="35" t="s">
        <v>86</v>
      </c>
      <c r="C164" s="205">
        <f>SUM(D164:G164)</f>
        <v>0</v>
      </c>
      <c r="D164" s="206">
        <v>0</v>
      </c>
      <c r="E164" s="206">
        <v>0</v>
      </c>
      <c r="F164" s="206">
        <v>0</v>
      </c>
      <c r="G164" s="206">
        <v>0</v>
      </c>
      <c r="H164" s="127"/>
      <c r="I164" s="69"/>
      <c r="J164" s="69"/>
    </row>
    <row r="165" spans="1:10" ht="15" x14ac:dyDescent="0.25">
      <c r="A165" s="116" t="s">
        <v>293</v>
      </c>
      <c r="B165" s="73"/>
      <c r="C165" s="207"/>
      <c r="D165" s="208"/>
      <c r="E165" s="208"/>
      <c r="F165" s="208"/>
      <c r="G165" s="208"/>
      <c r="H165" s="131"/>
      <c r="I165" s="69"/>
      <c r="J165" s="69"/>
    </row>
    <row r="166" spans="1:10" ht="30" x14ac:dyDescent="0.25">
      <c r="A166" s="115" t="s">
        <v>294</v>
      </c>
      <c r="B166" s="35" t="s">
        <v>87</v>
      </c>
      <c r="C166" s="205">
        <f>SUM(D166:G166)</f>
        <v>0</v>
      </c>
      <c r="D166" s="213">
        <v>0</v>
      </c>
      <c r="E166" s="213">
        <v>0</v>
      </c>
      <c r="F166" s="213">
        <v>0</v>
      </c>
      <c r="G166" s="213">
        <v>0</v>
      </c>
      <c r="H166" s="136"/>
      <c r="I166" s="69"/>
      <c r="J166" s="69"/>
    </row>
    <row r="167" spans="1:10" ht="75" x14ac:dyDescent="0.25">
      <c r="A167" s="115" t="s">
        <v>295</v>
      </c>
      <c r="B167" s="35" t="s">
        <v>88</v>
      </c>
      <c r="C167" s="205">
        <f>SUM(D167:G167)</f>
        <v>27458.959999999999</v>
      </c>
      <c r="D167" s="206">
        <v>24912.14</v>
      </c>
      <c r="E167" s="206">
        <v>1311.17</v>
      </c>
      <c r="F167" s="206">
        <v>1235.6500000000001</v>
      </c>
      <c r="G167" s="206">
        <v>0</v>
      </c>
      <c r="H167" s="126" t="s">
        <v>606</v>
      </c>
      <c r="I167" s="69"/>
      <c r="J167" s="69"/>
    </row>
    <row r="168" spans="1:10" ht="90" x14ac:dyDescent="0.25">
      <c r="A168" s="119" t="s">
        <v>482</v>
      </c>
      <c r="B168" s="106" t="s">
        <v>483</v>
      </c>
      <c r="C168" s="205">
        <f>SUM(D168:G168)</f>
        <v>353.48399999999998</v>
      </c>
      <c r="D168" s="206">
        <v>0</v>
      </c>
      <c r="E168" s="206">
        <v>0</v>
      </c>
      <c r="F168" s="206">
        <v>1.53</v>
      </c>
      <c r="G168" s="206">
        <v>351.95400000000001</v>
      </c>
      <c r="H168" s="126" t="s">
        <v>607</v>
      </c>
      <c r="I168" s="69"/>
      <c r="J168" s="69"/>
    </row>
    <row r="169" spans="1:10" ht="90" x14ac:dyDescent="0.25">
      <c r="A169" s="119" t="s">
        <v>484</v>
      </c>
      <c r="B169" s="106" t="s">
        <v>485</v>
      </c>
      <c r="C169" s="205">
        <f>SUM(D169:G169)</f>
        <v>7116.67</v>
      </c>
      <c r="D169" s="206">
        <v>0</v>
      </c>
      <c r="E169" s="206">
        <v>6405</v>
      </c>
      <c r="F169" s="206">
        <v>711.67</v>
      </c>
      <c r="G169" s="206">
        <v>0</v>
      </c>
      <c r="H169" s="126" t="s">
        <v>608</v>
      </c>
      <c r="I169" s="69"/>
      <c r="J169" s="69"/>
    </row>
    <row r="170" spans="1:10" ht="105" x14ac:dyDescent="0.25">
      <c r="A170" s="119" t="s">
        <v>297</v>
      </c>
      <c r="B170" s="35" t="s">
        <v>21</v>
      </c>
      <c r="C170" s="205">
        <f>SUM(D170:G170)</f>
        <v>7271.3200000000006</v>
      </c>
      <c r="D170" s="206">
        <v>6366.9</v>
      </c>
      <c r="E170" s="206">
        <v>335.1</v>
      </c>
      <c r="F170" s="206">
        <v>315.8</v>
      </c>
      <c r="G170" s="206">
        <v>253.52</v>
      </c>
      <c r="H170" s="126" t="s">
        <v>609</v>
      </c>
      <c r="I170" s="69"/>
      <c r="J170" s="69"/>
    </row>
    <row r="171" spans="1:10" ht="15" x14ac:dyDescent="0.25">
      <c r="A171" s="116" t="s">
        <v>296</v>
      </c>
      <c r="B171" s="73"/>
      <c r="C171" s="207"/>
      <c r="D171" s="208"/>
      <c r="E171" s="208"/>
      <c r="F171" s="208"/>
      <c r="G171" s="208"/>
      <c r="H171" s="131"/>
      <c r="I171" s="69"/>
      <c r="J171" s="69"/>
    </row>
    <row r="172" spans="1:10" ht="165" x14ac:dyDescent="0.25">
      <c r="A172" s="115" t="s">
        <v>298</v>
      </c>
      <c r="B172" s="35" t="s">
        <v>360</v>
      </c>
      <c r="C172" s="205">
        <f>SUM(D172:G172)</f>
        <v>0</v>
      </c>
      <c r="D172" s="206">
        <v>0</v>
      </c>
      <c r="E172" s="206">
        <v>0</v>
      </c>
      <c r="F172" s="206">
        <v>0</v>
      </c>
      <c r="G172" s="206">
        <v>0</v>
      </c>
      <c r="H172" s="126"/>
      <c r="I172" s="69"/>
      <c r="J172" s="69"/>
    </row>
    <row r="173" spans="1:10" ht="15" x14ac:dyDescent="0.25">
      <c r="A173" s="116" t="s">
        <v>299</v>
      </c>
      <c r="B173" s="79"/>
      <c r="C173" s="207"/>
      <c r="D173" s="208"/>
      <c r="E173" s="208"/>
      <c r="F173" s="208"/>
      <c r="G173" s="208"/>
      <c r="H173" s="131"/>
      <c r="I173" s="69"/>
      <c r="J173" s="69"/>
    </row>
    <row r="174" spans="1:10" ht="15" x14ac:dyDescent="0.25">
      <c r="A174" s="116" t="s">
        <v>300</v>
      </c>
      <c r="B174" s="79"/>
      <c r="C174" s="207"/>
      <c r="D174" s="208"/>
      <c r="E174" s="208"/>
      <c r="F174" s="208"/>
      <c r="G174" s="208"/>
      <c r="H174" s="131"/>
      <c r="I174" s="69"/>
      <c r="J174" s="69"/>
    </row>
    <row r="175" spans="1:10" ht="75" x14ac:dyDescent="0.25">
      <c r="A175" s="115" t="s">
        <v>301</v>
      </c>
      <c r="B175" s="35" t="s">
        <v>361</v>
      </c>
      <c r="C175" s="205">
        <f>SUM(D175:G175)</f>
        <v>0</v>
      </c>
      <c r="D175" s="206">
        <v>0</v>
      </c>
      <c r="E175" s="206">
        <v>0</v>
      </c>
      <c r="F175" s="206">
        <v>0</v>
      </c>
      <c r="G175" s="206">
        <v>0</v>
      </c>
      <c r="H175" s="126"/>
      <c r="I175" s="69"/>
      <c r="J175" s="69"/>
    </row>
    <row r="176" spans="1:10" ht="75" x14ac:dyDescent="0.25">
      <c r="A176" s="115" t="s">
        <v>302</v>
      </c>
      <c r="B176" s="35" t="s">
        <v>5</v>
      </c>
      <c r="C176" s="205">
        <f>SUM(D176:G176)</f>
        <v>50</v>
      </c>
      <c r="D176" s="206">
        <v>0</v>
      </c>
      <c r="E176" s="206">
        <v>0</v>
      </c>
      <c r="F176" s="206">
        <v>50</v>
      </c>
      <c r="G176" s="206">
        <v>0</v>
      </c>
      <c r="H176" s="126" t="s">
        <v>547</v>
      </c>
      <c r="I176" s="69"/>
      <c r="J176" s="69"/>
    </row>
    <row r="177" spans="1:10 16384:16384" ht="90" x14ac:dyDescent="0.25">
      <c r="A177" s="115" t="s">
        <v>303</v>
      </c>
      <c r="B177" s="35" t="s">
        <v>36</v>
      </c>
      <c r="C177" s="205">
        <f>SUM(D177:G177)</f>
        <v>7223.4581200000002</v>
      </c>
      <c r="D177" s="206">
        <v>0</v>
      </c>
      <c r="E177" s="206">
        <v>912.42011000000002</v>
      </c>
      <c r="F177" s="206">
        <v>6311.0380100000002</v>
      </c>
      <c r="G177" s="206">
        <v>0</v>
      </c>
      <c r="H177" s="126" t="s">
        <v>610</v>
      </c>
      <c r="I177" s="71" t="s">
        <v>559</v>
      </c>
      <c r="J177" s="69"/>
    </row>
    <row r="178" spans="1:10 16384:16384" ht="15" x14ac:dyDescent="0.25">
      <c r="A178" s="116" t="s">
        <v>354</v>
      </c>
      <c r="B178" s="79"/>
      <c r="C178" s="207"/>
      <c r="D178" s="208"/>
      <c r="E178" s="208"/>
      <c r="F178" s="208"/>
      <c r="G178" s="208"/>
      <c r="H178" s="131"/>
      <c r="I178" s="69"/>
      <c r="J178" s="69"/>
    </row>
    <row r="179" spans="1:10 16384:16384" ht="60" x14ac:dyDescent="0.25">
      <c r="A179" s="115" t="s">
        <v>304</v>
      </c>
      <c r="B179" s="35" t="s">
        <v>51</v>
      </c>
      <c r="C179" s="205">
        <f t="shared" ref="C179:C184" si="7">SUM(D179:G179)</f>
        <v>1539.3</v>
      </c>
      <c r="D179" s="206">
        <v>0</v>
      </c>
      <c r="E179" s="206">
        <v>0</v>
      </c>
      <c r="F179" s="206">
        <v>1539.3</v>
      </c>
      <c r="G179" s="206">
        <v>0</v>
      </c>
      <c r="H179" s="126" t="s">
        <v>547</v>
      </c>
      <c r="I179" s="69"/>
      <c r="J179" s="69"/>
    </row>
    <row r="180" spans="1:10 16384:16384" s="85" customFormat="1" ht="15" x14ac:dyDescent="0.25">
      <c r="A180" s="122" t="s">
        <v>305</v>
      </c>
      <c r="B180" s="30" t="s">
        <v>6</v>
      </c>
      <c r="C180" s="212">
        <f>SUM(D180:G180)</f>
        <v>492.36239999999998</v>
      </c>
      <c r="D180" s="213">
        <f>SUM(D181:D183)</f>
        <v>0</v>
      </c>
      <c r="E180" s="213">
        <f>SUM(E181:E183)</f>
        <v>197</v>
      </c>
      <c r="F180" s="213">
        <f>SUM(F181:F183)</f>
        <v>295.36239999999998</v>
      </c>
      <c r="G180" s="213">
        <f>SUM(G181:G183)</f>
        <v>0</v>
      </c>
      <c r="H180" s="30"/>
    </row>
    <row r="181" spans="1:10 16384:16384" ht="60" x14ac:dyDescent="0.25">
      <c r="A181" s="115" t="s">
        <v>422</v>
      </c>
      <c r="B181" s="35" t="s">
        <v>372</v>
      </c>
      <c r="C181" s="205">
        <f t="shared" si="7"/>
        <v>201.92</v>
      </c>
      <c r="D181" s="206">
        <v>0</v>
      </c>
      <c r="E181" s="206">
        <v>197</v>
      </c>
      <c r="F181" s="206">
        <v>4.92</v>
      </c>
      <c r="G181" s="206">
        <v>0</v>
      </c>
      <c r="H181" s="126" t="s">
        <v>611</v>
      </c>
      <c r="I181" s="69"/>
      <c r="J181" s="69"/>
    </row>
    <row r="182" spans="1:10 16384:16384" ht="30" x14ac:dyDescent="0.25">
      <c r="A182" s="115" t="s">
        <v>423</v>
      </c>
      <c r="B182" s="35" t="s">
        <v>524</v>
      </c>
      <c r="C182" s="205">
        <f t="shared" si="7"/>
        <v>36.4</v>
      </c>
      <c r="D182" s="206">
        <v>0</v>
      </c>
      <c r="E182" s="206">
        <v>0</v>
      </c>
      <c r="F182" s="206">
        <v>36.4</v>
      </c>
      <c r="G182" s="206">
        <v>0</v>
      </c>
      <c r="H182" s="126" t="s">
        <v>488</v>
      </c>
      <c r="I182" s="69"/>
      <c r="J182" s="69"/>
    </row>
    <row r="183" spans="1:10 16384:16384" ht="30" x14ac:dyDescent="0.25">
      <c r="A183" s="115" t="s">
        <v>498</v>
      </c>
      <c r="B183" s="35" t="s">
        <v>550</v>
      </c>
      <c r="C183" s="205">
        <f t="shared" si="7"/>
        <v>254.04239999999999</v>
      </c>
      <c r="D183" s="206">
        <v>0</v>
      </c>
      <c r="E183" s="206">
        <v>0</v>
      </c>
      <c r="F183" s="206">
        <v>254.04239999999999</v>
      </c>
      <c r="G183" s="206">
        <v>0</v>
      </c>
      <c r="H183" s="126" t="s">
        <v>547</v>
      </c>
      <c r="I183" s="69"/>
      <c r="J183" s="69"/>
    </row>
    <row r="184" spans="1:10 16384:16384" ht="30" x14ac:dyDescent="0.25">
      <c r="A184" s="121" t="s">
        <v>306</v>
      </c>
      <c r="B184" s="35" t="s">
        <v>7</v>
      </c>
      <c r="C184" s="205">
        <f t="shared" si="7"/>
        <v>0</v>
      </c>
      <c r="D184" s="206">
        <v>0</v>
      </c>
      <c r="E184" s="206">
        <v>0</v>
      </c>
      <c r="F184" s="206">
        <v>0</v>
      </c>
      <c r="G184" s="206">
        <v>0</v>
      </c>
      <c r="H184" s="126"/>
      <c r="I184" s="69"/>
      <c r="J184" s="69"/>
    </row>
    <row r="185" spans="1:10 16384:16384" ht="15" x14ac:dyDescent="0.25">
      <c r="A185" s="116" t="s">
        <v>307</v>
      </c>
      <c r="B185" s="79"/>
      <c r="C185" s="207"/>
      <c r="D185" s="208"/>
      <c r="E185" s="208"/>
      <c r="F185" s="208"/>
      <c r="G185" s="208"/>
      <c r="H185" s="131"/>
      <c r="I185" s="69"/>
      <c r="J185" s="69"/>
    </row>
    <row r="186" spans="1:10 16384:16384" s="85" customFormat="1" ht="60" x14ac:dyDescent="0.25">
      <c r="A186" s="122" t="s">
        <v>308</v>
      </c>
      <c r="B186" s="267" t="s">
        <v>24</v>
      </c>
      <c r="C186" s="268" t="s">
        <v>626</v>
      </c>
      <c r="D186" s="269"/>
      <c r="E186" s="269"/>
      <c r="F186" s="269"/>
      <c r="G186" s="269"/>
      <c r="H186" s="270"/>
      <c r="XFD186" s="192">
        <f>SUM(C186:XFC186)</f>
        <v>0</v>
      </c>
    </row>
    <row r="187" spans="1:10 16384:16384" ht="15" x14ac:dyDescent="0.25">
      <c r="A187" s="115" t="s">
        <v>425</v>
      </c>
      <c r="B187" s="271" t="s">
        <v>626</v>
      </c>
      <c r="C187" s="272"/>
      <c r="D187" s="272"/>
      <c r="E187" s="272"/>
      <c r="F187" s="272"/>
      <c r="G187" s="272"/>
      <c r="H187" s="273"/>
      <c r="I187" s="69"/>
      <c r="J187" s="69"/>
    </row>
    <row r="188" spans="1:10 16384:16384" ht="15" x14ac:dyDescent="0.25">
      <c r="A188" s="115" t="s">
        <v>426</v>
      </c>
      <c r="B188" s="271" t="s">
        <v>626</v>
      </c>
      <c r="C188" s="272"/>
      <c r="D188" s="272"/>
      <c r="E188" s="272"/>
      <c r="F188" s="272"/>
      <c r="G188" s="272"/>
      <c r="H188" s="273"/>
      <c r="I188" s="69"/>
      <c r="J188" s="69"/>
    </row>
    <row r="189" spans="1:10 16384:16384" ht="60" x14ac:dyDescent="0.25">
      <c r="A189" s="115" t="s">
        <v>427</v>
      </c>
      <c r="B189" s="35" t="s">
        <v>539</v>
      </c>
      <c r="C189" s="205">
        <f t="shared" ref="C189:C199" si="8">SUM(D189:G189)</f>
        <v>99046.399999999994</v>
      </c>
      <c r="D189" s="206">
        <v>0</v>
      </c>
      <c r="E189" s="206">
        <v>0</v>
      </c>
      <c r="F189" s="206">
        <v>0</v>
      </c>
      <c r="G189" s="206">
        <v>99046.399999999994</v>
      </c>
      <c r="H189" s="126" t="s">
        <v>548</v>
      </c>
      <c r="I189" s="69"/>
      <c r="J189" s="69"/>
    </row>
    <row r="190" spans="1:10 16384:16384" ht="60" x14ac:dyDescent="0.25">
      <c r="A190" s="115" t="s">
        <v>538</v>
      </c>
      <c r="B190" s="35" t="s">
        <v>378</v>
      </c>
      <c r="C190" s="205">
        <f t="shared" si="8"/>
        <v>61382.3</v>
      </c>
      <c r="D190" s="206">
        <v>0</v>
      </c>
      <c r="E190" s="206">
        <v>0</v>
      </c>
      <c r="F190" s="206">
        <v>0</v>
      </c>
      <c r="G190" s="206">
        <v>61382.3</v>
      </c>
      <c r="H190" s="126" t="s">
        <v>548</v>
      </c>
      <c r="I190" s="69"/>
      <c r="J190" s="69"/>
    </row>
    <row r="191" spans="1:10 16384:16384" s="85" customFormat="1" ht="15" x14ac:dyDescent="0.25">
      <c r="A191" s="122" t="s">
        <v>309</v>
      </c>
      <c r="B191" s="30" t="s">
        <v>23</v>
      </c>
      <c r="C191" s="212">
        <f t="shared" si="8"/>
        <v>3117.24</v>
      </c>
      <c r="D191" s="213">
        <f t="shared" ref="D191:F191" si="9">SUM(D192:D194)</f>
        <v>0</v>
      </c>
      <c r="E191" s="213">
        <f t="shared" si="9"/>
        <v>0</v>
      </c>
      <c r="F191" s="213">
        <f t="shared" si="9"/>
        <v>0</v>
      </c>
      <c r="G191" s="213">
        <f>SUM(G192:G194)</f>
        <v>3117.24</v>
      </c>
      <c r="H191" s="136"/>
    </row>
    <row r="192" spans="1:10 16384:16384" s="85" customFormat="1" ht="60" x14ac:dyDescent="0.25">
      <c r="A192" s="122" t="s">
        <v>391</v>
      </c>
      <c r="B192" s="30" t="s">
        <v>541</v>
      </c>
      <c r="C192" s="212">
        <f t="shared" si="8"/>
        <v>1187.24</v>
      </c>
      <c r="D192" s="213">
        <v>0</v>
      </c>
      <c r="E192" s="213">
        <v>0</v>
      </c>
      <c r="F192" s="213">
        <v>0</v>
      </c>
      <c r="G192" s="213">
        <v>1187.24</v>
      </c>
      <c r="H192" s="136" t="s">
        <v>612</v>
      </c>
    </row>
    <row r="193" spans="1:10" s="85" customFormat="1" ht="30" x14ac:dyDescent="0.25">
      <c r="A193" s="122" t="s">
        <v>392</v>
      </c>
      <c r="B193" s="30" t="s">
        <v>542</v>
      </c>
      <c r="C193" s="212">
        <f t="shared" si="8"/>
        <v>0</v>
      </c>
      <c r="D193" s="213">
        <v>0</v>
      </c>
      <c r="E193" s="213">
        <v>0</v>
      </c>
      <c r="F193" s="213">
        <v>0</v>
      </c>
      <c r="G193" s="213">
        <v>0</v>
      </c>
      <c r="H193" s="136"/>
    </row>
    <row r="194" spans="1:10" s="85" customFormat="1" ht="90" x14ac:dyDescent="0.25">
      <c r="A194" s="122" t="s">
        <v>514</v>
      </c>
      <c r="B194" s="30" t="s">
        <v>496</v>
      </c>
      <c r="C194" s="212">
        <f t="shared" si="8"/>
        <v>1930</v>
      </c>
      <c r="D194" s="213">
        <v>0</v>
      </c>
      <c r="E194" s="213">
        <v>0</v>
      </c>
      <c r="F194" s="213">
        <v>0</v>
      </c>
      <c r="G194" s="213">
        <v>1930</v>
      </c>
      <c r="H194" s="136" t="s">
        <v>497</v>
      </c>
    </row>
    <row r="195" spans="1:10" s="85" customFormat="1" ht="47.25" customHeight="1" x14ac:dyDescent="0.25">
      <c r="A195" s="122" t="s">
        <v>310</v>
      </c>
      <c r="B195" s="30" t="s">
        <v>25</v>
      </c>
      <c r="C195" s="212">
        <f t="shared" si="8"/>
        <v>25715.84</v>
      </c>
      <c r="D195" s="213">
        <f t="shared" ref="D195:F195" si="10">SUM(D196:D197)</f>
        <v>0</v>
      </c>
      <c r="E195" s="213">
        <f t="shared" si="10"/>
        <v>0</v>
      </c>
      <c r="F195" s="213">
        <f t="shared" si="10"/>
        <v>0</v>
      </c>
      <c r="G195" s="213">
        <f>SUM(G196:G197)</f>
        <v>25715.84</v>
      </c>
      <c r="H195" s="193"/>
    </row>
    <row r="196" spans="1:10" ht="108" customHeight="1" x14ac:dyDescent="0.25">
      <c r="A196" s="115" t="s">
        <v>393</v>
      </c>
      <c r="B196" s="35" t="s">
        <v>379</v>
      </c>
      <c r="C196" s="205">
        <f t="shared" si="8"/>
        <v>25715.84</v>
      </c>
      <c r="D196" s="206">
        <v>0</v>
      </c>
      <c r="E196" s="206">
        <v>0</v>
      </c>
      <c r="F196" s="206">
        <v>0</v>
      </c>
      <c r="G196" s="206">
        <v>25715.84</v>
      </c>
      <c r="H196" s="274" t="s">
        <v>613</v>
      </c>
      <c r="I196" s="69"/>
      <c r="J196" s="69"/>
    </row>
    <row r="197" spans="1:10" ht="45" x14ac:dyDescent="0.25">
      <c r="A197" s="115" t="s">
        <v>394</v>
      </c>
      <c r="B197" s="35" t="s">
        <v>380</v>
      </c>
      <c r="C197" s="205">
        <f t="shared" si="8"/>
        <v>0</v>
      </c>
      <c r="D197" s="206">
        <v>0</v>
      </c>
      <c r="E197" s="206">
        <v>0</v>
      </c>
      <c r="F197" s="206">
        <v>0</v>
      </c>
      <c r="G197" s="206">
        <v>0</v>
      </c>
      <c r="H197" s="275"/>
      <c r="I197" s="69"/>
      <c r="J197" s="69"/>
    </row>
    <row r="198" spans="1:10" ht="60" x14ac:dyDescent="0.25">
      <c r="A198" s="119" t="s">
        <v>311</v>
      </c>
      <c r="B198" s="35" t="s">
        <v>26</v>
      </c>
      <c r="C198" s="205">
        <f t="shared" si="8"/>
        <v>445.5</v>
      </c>
      <c r="D198" s="206">
        <v>0</v>
      </c>
      <c r="E198" s="206">
        <v>0</v>
      </c>
      <c r="F198" s="206">
        <v>445.5</v>
      </c>
      <c r="G198" s="206">
        <v>0</v>
      </c>
      <c r="H198" s="137" t="s">
        <v>536</v>
      </c>
      <c r="I198" s="69"/>
      <c r="J198" s="69"/>
    </row>
    <row r="199" spans="1:10" ht="45" x14ac:dyDescent="0.25">
      <c r="A199" s="119" t="s">
        <v>312</v>
      </c>
      <c r="B199" s="35" t="s">
        <v>27</v>
      </c>
      <c r="C199" s="205">
        <f t="shared" si="8"/>
        <v>15.8682</v>
      </c>
      <c r="D199" s="206">
        <v>0</v>
      </c>
      <c r="E199" s="206">
        <v>0</v>
      </c>
      <c r="F199" s="206">
        <v>15.8682</v>
      </c>
      <c r="G199" s="206">
        <v>0</v>
      </c>
      <c r="H199" s="126" t="s">
        <v>535</v>
      </c>
      <c r="I199" s="69"/>
      <c r="J199" s="69"/>
    </row>
    <row r="200" spans="1:10" ht="15" x14ac:dyDescent="0.25">
      <c r="A200" s="116" t="s">
        <v>313</v>
      </c>
      <c r="B200" s="79"/>
      <c r="C200" s="207"/>
      <c r="D200" s="208"/>
      <c r="E200" s="208"/>
      <c r="F200" s="208"/>
      <c r="G200" s="208"/>
      <c r="H200" s="131"/>
      <c r="I200" s="69"/>
      <c r="J200" s="69"/>
    </row>
    <row r="201" spans="1:10" s="85" customFormat="1" ht="30" x14ac:dyDescent="0.25">
      <c r="A201" s="122" t="s">
        <v>314</v>
      </c>
      <c r="B201" s="30" t="s">
        <v>28</v>
      </c>
      <c r="C201" s="268" t="s">
        <v>626</v>
      </c>
      <c r="D201" s="269"/>
      <c r="E201" s="269"/>
      <c r="F201" s="269"/>
      <c r="G201" s="269"/>
      <c r="H201" s="270"/>
    </row>
    <row r="202" spans="1:10" ht="45" x14ac:dyDescent="0.25">
      <c r="A202" s="115" t="s">
        <v>395</v>
      </c>
      <c r="B202" s="35" t="s">
        <v>381</v>
      </c>
      <c r="C202" s="205">
        <f>SUM(D202:G202)</f>
        <v>0</v>
      </c>
      <c r="D202" s="206">
        <v>0</v>
      </c>
      <c r="E202" s="206">
        <v>0</v>
      </c>
      <c r="F202" s="206">
        <v>0</v>
      </c>
      <c r="G202" s="206">
        <v>0</v>
      </c>
      <c r="H202" s="126"/>
      <c r="I202" s="69"/>
      <c r="J202" s="69"/>
    </row>
    <row r="203" spans="1:10" ht="15" x14ac:dyDescent="0.25">
      <c r="A203" s="115" t="s">
        <v>396</v>
      </c>
      <c r="B203" s="271" t="s">
        <v>626</v>
      </c>
      <c r="C203" s="272"/>
      <c r="D203" s="272"/>
      <c r="E203" s="272"/>
      <c r="F203" s="272"/>
      <c r="G203" s="272"/>
      <c r="H203" s="273"/>
      <c r="I203" s="69"/>
      <c r="J203" s="69"/>
    </row>
    <row r="204" spans="1:10" ht="15" x14ac:dyDescent="0.25">
      <c r="A204" s="116" t="s">
        <v>315</v>
      </c>
      <c r="B204" s="79"/>
      <c r="C204" s="207"/>
      <c r="D204" s="208"/>
      <c r="E204" s="208"/>
      <c r="F204" s="208"/>
      <c r="G204" s="208"/>
      <c r="H204" s="131"/>
      <c r="I204" s="69"/>
      <c r="J204" s="69"/>
    </row>
    <row r="205" spans="1:10" s="85" customFormat="1" ht="30" x14ac:dyDescent="0.25">
      <c r="A205" s="122" t="s">
        <v>316</v>
      </c>
      <c r="B205" s="30" t="s">
        <v>29</v>
      </c>
      <c r="C205" s="212">
        <f>SUM(D205:G205)</f>
        <v>3.19</v>
      </c>
      <c r="D205" s="213">
        <f t="shared" ref="D205:F205" si="11">SUM(D206:D208)</f>
        <v>0</v>
      </c>
      <c r="E205" s="213">
        <f t="shared" si="11"/>
        <v>0</v>
      </c>
      <c r="F205" s="213">
        <f t="shared" si="11"/>
        <v>3.19</v>
      </c>
      <c r="G205" s="213">
        <f>SUM(G206:G208)</f>
        <v>0</v>
      </c>
      <c r="H205" s="30"/>
    </row>
    <row r="206" spans="1:10" ht="105" x14ac:dyDescent="0.25">
      <c r="A206" s="119" t="s">
        <v>543</v>
      </c>
      <c r="B206" s="35" t="s">
        <v>533</v>
      </c>
      <c r="C206" s="205">
        <f>SUM(D206:G206)</f>
        <v>0</v>
      </c>
      <c r="D206" s="206">
        <v>0</v>
      </c>
      <c r="E206" s="206">
        <v>0</v>
      </c>
      <c r="F206" s="206">
        <v>0</v>
      </c>
      <c r="G206" s="206">
        <v>0</v>
      </c>
      <c r="H206" s="126"/>
      <c r="I206" s="69"/>
      <c r="J206" s="69"/>
    </row>
    <row r="207" spans="1:10" ht="45" x14ac:dyDescent="0.25">
      <c r="A207" s="119" t="s">
        <v>544</v>
      </c>
      <c r="B207" s="35" t="s">
        <v>382</v>
      </c>
      <c r="C207" s="205">
        <f>SUM(D207:G207)</f>
        <v>3.19</v>
      </c>
      <c r="D207" s="206">
        <v>0</v>
      </c>
      <c r="E207" s="206">
        <v>0</v>
      </c>
      <c r="F207" s="206">
        <v>3.19</v>
      </c>
      <c r="G207" s="206">
        <v>0</v>
      </c>
      <c r="H207" s="126" t="s">
        <v>530</v>
      </c>
      <c r="I207" s="69"/>
      <c r="J207" s="69"/>
    </row>
    <row r="208" spans="1:10" ht="90" x14ac:dyDescent="0.25">
      <c r="A208" s="115" t="s">
        <v>397</v>
      </c>
      <c r="B208" s="35" t="s">
        <v>383</v>
      </c>
      <c r="C208" s="205">
        <f>SUM(D208:G208)</f>
        <v>0</v>
      </c>
      <c r="D208" s="206">
        <v>0</v>
      </c>
      <c r="E208" s="206">
        <v>0</v>
      </c>
      <c r="F208" s="206">
        <v>0</v>
      </c>
      <c r="G208" s="206">
        <v>0</v>
      </c>
      <c r="H208" s="126"/>
      <c r="I208" s="69"/>
      <c r="J208" s="69"/>
    </row>
    <row r="209" spans="1:10" ht="15" x14ac:dyDescent="0.25">
      <c r="A209" s="116" t="s">
        <v>317</v>
      </c>
      <c r="B209" s="79"/>
      <c r="C209" s="207"/>
      <c r="D209" s="208"/>
      <c r="E209" s="208"/>
      <c r="F209" s="208"/>
      <c r="G209" s="208"/>
      <c r="H209" s="131"/>
      <c r="I209" s="69"/>
      <c r="J209" s="69"/>
    </row>
    <row r="210" spans="1:10" ht="30" x14ac:dyDescent="0.25">
      <c r="A210" s="115" t="s">
        <v>318</v>
      </c>
      <c r="B210" s="35" t="s">
        <v>37</v>
      </c>
      <c r="C210" s="205">
        <f>SUM(D210:G210)</f>
        <v>878.1</v>
      </c>
      <c r="D210" s="206">
        <v>0</v>
      </c>
      <c r="E210" s="206">
        <v>0</v>
      </c>
      <c r="F210" s="206">
        <v>878.1</v>
      </c>
      <c r="G210" s="206">
        <v>0</v>
      </c>
      <c r="H210" s="126" t="s">
        <v>547</v>
      </c>
      <c r="I210" s="69"/>
      <c r="J210" s="69"/>
    </row>
    <row r="211" spans="1:10" ht="60" x14ac:dyDescent="0.25">
      <c r="A211" s="115" t="s">
        <v>319</v>
      </c>
      <c r="B211" s="35" t="s">
        <v>8</v>
      </c>
      <c r="C211" s="205">
        <f>SUM(D211:G211)</f>
        <v>8733.2294000000002</v>
      </c>
      <c r="D211" s="206">
        <v>0</v>
      </c>
      <c r="E211" s="206">
        <v>1660.9798900000001</v>
      </c>
      <c r="F211" s="206">
        <v>7072.2495099999996</v>
      </c>
      <c r="G211" s="206">
        <v>0</v>
      </c>
      <c r="H211" s="126" t="s">
        <v>614</v>
      </c>
      <c r="I211" s="71" t="s">
        <v>559</v>
      </c>
      <c r="J211" s="69"/>
    </row>
    <row r="212" spans="1:10" ht="90" x14ac:dyDescent="0.25">
      <c r="A212" s="115" t="s">
        <v>320</v>
      </c>
      <c r="B212" s="35" t="s">
        <v>362</v>
      </c>
      <c r="C212" s="205">
        <f>SUM(D212:G212)</f>
        <v>79.5</v>
      </c>
      <c r="D212" s="206">
        <v>0</v>
      </c>
      <c r="E212" s="206">
        <v>0</v>
      </c>
      <c r="F212" s="206">
        <v>79.5</v>
      </c>
      <c r="G212" s="206">
        <v>0</v>
      </c>
      <c r="H212" s="126" t="s">
        <v>547</v>
      </c>
      <c r="I212" s="69"/>
      <c r="J212" s="69"/>
    </row>
    <row r="213" spans="1:10" ht="15" x14ac:dyDescent="0.25">
      <c r="A213" s="116" t="s">
        <v>321</v>
      </c>
      <c r="B213" s="79"/>
      <c r="C213" s="207"/>
      <c r="D213" s="208"/>
      <c r="E213" s="208"/>
      <c r="F213" s="208"/>
      <c r="G213" s="208"/>
      <c r="H213" s="131"/>
      <c r="I213" s="69"/>
      <c r="J213" s="69"/>
    </row>
    <row r="214" spans="1:10" ht="105" x14ac:dyDescent="0.25">
      <c r="A214" s="115" t="s">
        <v>322</v>
      </c>
      <c r="B214" s="35" t="s">
        <v>363</v>
      </c>
      <c r="C214" s="205">
        <f>SUM(D214:G214)</f>
        <v>0</v>
      </c>
      <c r="D214" s="206">
        <v>0</v>
      </c>
      <c r="E214" s="206">
        <v>0</v>
      </c>
      <c r="F214" s="206">
        <v>0</v>
      </c>
      <c r="G214" s="206">
        <v>0</v>
      </c>
      <c r="H214" s="126"/>
      <c r="I214" s="69"/>
      <c r="J214" s="69"/>
    </row>
    <row r="215" spans="1:10" ht="15" x14ac:dyDescent="0.25">
      <c r="A215" s="116" t="s">
        <v>323</v>
      </c>
      <c r="B215" s="79"/>
      <c r="C215" s="205"/>
      <c r="D215" s="208"/>
      <c r="E215" s="208"/>
      <c r="F215" s="208"/>
      <c r="G215" s="208"/>
      <c r="H215" s="131"/>
      <c r="I215" s="69"/>
      <c r="J215" s="69"/>
    </row>
    <row r="216" spans="1:10" ht="15" x14ac:dyDescent="0.25">
      <c r="A216" s="116" t="s">
        <v>324</v>
      </c>
      <c r="B216" s="79"/>
      <c r="C216" s="207"/>
      <c r="D216" s="208"/>
      <c r="E216" s="208"/>
      <c r="F216" s="208"/>
      <c r="G216" s="208"/>
      <c r="H216" s="131"/>
      <c r="I216" s="69"/>
      <c r="J216" s="69"/>
    </row>
    <row r="217" spans="1:10" ht="75" x14ac:dyDescent="0.25">
      <c r="A217" s="115" t="s">
        <v>325</v>
      </c>
      <c r="B217" s="35" t="s">
        <v>326</v>
      </c>
      <c r="C217" s="205">
        <f>SUM(D217:G217)</f>
        <v>5509.0950000000003</v>
      </c>
      <c r="D217" s="206">
        <v>0</v>
      </c>
      <c r="E217" s="206">
        <v>0</v>
      </c>
      <c r="F217" s="206">
        <v>5509.0950000000003</v>
      </c>
      <c r="G217" s="206">
        <v>0</v>
      </c>
      <c r="H217" s="126" t="s">
        <v>558</v>
      </c>
      <c r="I217" s="69"/>
      <c r="J217" s="69"/>
    </row>
    <row r="218" spans="1:10" ht="30" x14ac:dyDescent="0.25">
      <c r="A218" s="119" t="s">
        <v>327</v>
      </c>
      <c r="B218" s="35" t="s">
        <v>33</v>
      </c>
      <c r="C218" s="205">
        <f>SUM(D218:G218)</f>
        <v>138</v>
      </c>
      <c r="D218" s="206">
        <v>0</v>
      </c>
      <c r="E218" s="206">
        <v>138</v>
      </c>
      <c r="F218" s="206">
        <v>0</v>
      </c>
      <c r="G218" s="206">
        <v>0</v>
      </c>
      <c r="H218" s="144" t="s">
        <v>556</v>
      </c>
      <c r="I218" s="69"/>
      <c r="J218" s="69"/>
    </row>
    <row r="219" spans="1:10" ht="15" x14ac:dyDescent="0.25">
      <c r="A219" s="116" t="s">
        <v>328</v>
      </c>
      <c r="C219" s="207"/>
      <c r="D219" s="208"/>
      <c r="E219" s="208"/>
      <c r="F219" s="208"/>
      <c r="G219" s="208"/>
      <c r="H219" s="131"/>
      <c r="I219" s="69"/>
      <c r="J219" s="69"/>
    </row>
    <row r="220" spans="1:10" s="85" customFormat="1" ht="60" x14ac:dyDescent="0.25">
      <c r="A220" s="122" t="s">
        <v>329</v>
      </c>
      <c r="B220" s="30" t="s">
        <v>101</v>
      </c>
      <c r="C220" s="212">
        <f t="shared" ref="C220:C225" si="12">SUM(D220:G220)</f>
        <v>634.95499999999993</v>
      </c>
      <c r="D220" s="213">
        <f t="shared" ref="D220:E220" si="13">SUM(D221:D225)</f>
        <v>0</v>
      </c>
      <c r="E220" s="213">
        <f t="shared" si="13"/>
        <v>0</v>
      </c>
      <c r="F220" s="213">
        <f>SUM(F221:F225)</f>
        <v>634.95499999999993</v>
      </c>
      <c r="G220" s="213">
        <f>SUM(G221:G225)</f>
        <v>0</v>
      </c>
      <c r="H220" s="136"/>
    </row>
    <row r="221" spans="1:10" ht="60" x14ac:dyDescent="0.25">
      <c r="A221" s="115" t="s">
        <v>398</v>
      </c>
      <c r="B221" s="35" t="s">
        <v>494</v>
      </c>
      <c r="C221" s="205">
        <f t="shared" si="12"/>
        <v>491.62</v>
      </c>
      <c r="D221" s="206">
        <v>0</v>
      </c>
      <c r="E221" s="206">
        <v>0</v>
      </c>
      <c r="F221" s="206">
        <v>491.62</v>
      </c>
      <c r="G221" s="206">
        <v>0</v>
      </c>
      <c r="H221" s="126" t="s">
        <v>534</v>
      </c>
      <c r="I221" s="69"/>
      <c r="J221" s="69"/>
    </row>
    <row r="222" spans="1:10" ht="30" x14ac:dyDescent="0.25">
      <c r="A222" s="115" t="s">
        <v>399</v>
      </c>
      <c r="B222" s="35" t="s">
        <v>384</v>
      </c>
      <c r="C222" s="205">
        <f t="shared" si="12"/>
        <v>72.400000000000006</v>
      </c>
      <c r="D222" s="206">
        <v>0</v>
      </c>
      <c r="E222" s="206">
        <v>0</v>
      </c>
      <c r="F222" s="206">
        <v>72.400000000000006</v>
      </c>
      <c r="G222" s="206">
        <v>0</v>
      </c>
      <c r="H222" s="126" t="s">
        <v>527</v>
      </c>
      <c r="I222" s="69"/>
      <c r="J222" s="69"/>
    </row>
    <row r="223" spans="1:10" ht="30" x14ac:dyDescent="0.25">
      <c r="A223" s="115" t="s">
        <v>418</v>
      </c>
      <c r="B223" s="76" t="s">
        <v>549</v>
      </c>
      <c r="C223" s="205">
        <f t="shared" si="12"/>
        <v>70.935000000000002</v>
      </c>
      <c r="D223" s="206">
        <v>0</v>
      </c>
      <c r="E223" s="206">
        <v>0</v>
      </c>
      <c r="F223" s="206">
        <v>70.935000000000002</v>
      </c>
      <c r="G223" s="206">
        <v>0</v>
      </c>
      <c r="H223" s="126" t="s">
        <v>531</v>
      </c>
    </row>
    <row r="224" spans="1:10" ht="15" x14ac:dyDescent="0.25">
      <c r="A224" s="115" t="s">
        <v>421</v>
      </c>
      <c r="B224" s="30" t="s">
        <v>524</v>
      </c>
      <c r="C224" s="205">
        <f t="shared" si="12"/>
        <v>0</v>
      </c>
      <c r="D224" s="206">
        <v>0</v>
      </c>
      <c r="E224" s="206">
        <v>0</v>
      </c>
      <c r="F224" s="206">
        <v>0</v>
      </c>
      <c r="G224" s="206">
        <v>0</v>
      </c>
      <c r="H224" s="126"/>
    </row>
    <row r="225" spans="1:11" ht="15" x14ac:dyDescent="0.25">
      <c r="A225" s="185" t="s">
        <v>515</v>
      </c>
      <c r="B225" s="147" t="s">
        <v>518</v>
      </c>
      <c r="C225" s="209">
        <f t="shared" si="12"/>
        <v>0</v>
      </c>
      <c r="D225" s="206">
        <v>0</v>
      </c>
      <c r="E225" s="206">
        <v>0</v>
      </c>
      <c r="F225" s="206">
        <v>0</v>
      </c>
      <c r="G225" s="206">
        <v>0</v>
      </c>
      <c r="H225" s="106"/>
    </row>
    <row r="226" spans="1:11" ht="15" x14ac:dyDescent="0.25">
      <c r="A226" s="80" t="s">
        <v>491</v>
      </c>
      <c r="B226" s="81"/>
      <c r="C226" s="221"/>
      <c r="D226" s="222"/>
      <c r="E226" s="222"/>
      <c r="F226" s="222"/>
      <c r="G226" s="222"/>
      <c r="H226" s="135"/>
    </row>
    <row r="227" spans="1:11" ht="15" x14ac:dyDescent="0.25">
      <c r="A227" s="82" t="s">
        <v>490</v>
      </c>
      <c r="B227" s="83"/>
      <c r="C227" s="223"/>
      <c r="D227" s="224"/>
      <c r="E227" s="224"/>
      <c r="F227" s="224"/>
      <c r="G227" s="224"/>
      <c r="H227" s="145"/>
    </row>
    <row r="228" spans="1:11" s="85" customFormat="1" ht="60" x14ac:dyDescent="0.25">
      <c r="A228" s="114" t="s">
        <v>330</v>
      </c>
      <c r="B228" s="68" t="s">
        <v>102</v>
      </c>
      <c r="C228" s="225">
        <f>SUM(D228:G228)</f>
        <v>0</v>
      </c>
      <c r="D228" s="226">
        <v>0</v>
      </c>
      <c r="E228" s="226">
        <v>0</v>
      </c>
      <c r="F228" s="226">
        <v>0</v>
      </c>
      <c r="G228" s="226">
        <v>0</v>
      </c>
      <c r="H228" s="144"/>
      <c r="I228" s="71"/>
      <c r="J228" s="71"/>
      <c r="K228" s="69"/>
    </row>
    <row r="229" spans="1:11" s="85" customFormat="1" ht="45" x14ac:dyDescent="0.25">
      <c r="A229" s="115" t="s">
        <v>331</v>
      </c>
      <c r="B229" s="35" t="s">
        <v>385</v>
      </c>
      <c r="C229" s="205">
        <f>SUM(D229:G229)</f>
        <v>0</v>
      </c>
      <c r="D229" s="206">
        <v>0</v>
      </c>
      <c r="E229" s="206">
        <v>0</v>
      </c>
      <c r="F229" s="206">
        <v>0</v>
      </c>
      <c r="G229" s="206">
        <v>0</v>
      </c>
      <c r="H229" s="126"/>
      <c r="I229" s="71"/>
      <c r="J229" s="71"/>
      <c r="K229" s="69"/>
    </row>
    <row r="230" spans="1:11" ht="15" x14ac:dyDescent="0.25">
      <c r="A230" s="116" t="s">
        <v>355</v>
      </c>
      <c r="B230" s="79"/>
      <c r="C230" s="205"/>
      <c r="D230" s="208"/>
      <c r="E230" s="208"/>
      <c r="F230" s="208"/>
      <c r="G230" s="208"/>
      <c r="H230" s="131"/>
      <c r="I230" s="84"/>
      <c r="J230" s="84"/>
      <c r="K230" s="85"/>
    </row>
    <row r="231" spans="1:11" ht="15" x14ac:dyDescent="0.25">
      <c r="A231" s="116" t="s">
        <v>356</v>
      </c>
      <c r="B231" s="79"/>
      <c r="C231" s="205"/>
      <c r="D231" s="208"/>
      <c r="E231" s="208"/>
      <c r="F231" s="208"/>
      <c r="G231" s="208"/>
      <c r="H231" s="131"/>
      <c r="I231" s="84"/>
      <c r="J231" s="84"/>
      <c r="K231" s="85"/>
    </row>
    <row r="232" spans="1:11" ht="45" x14ac:dyDescent="0.25">
      <c r="A232" s="122" t="s">
        <v>332</v>
      </c>
      <c r="B232" s="30" t="s">
        <v>333</v>
      </c>
      <c r="C232" s="205">
        <f>SUM(D232:G232)</f>
        <v>0</v>
      </c>
      <c r="D232" s="206">
        <v>0</v>
      </c>
      <c r="E232" s="206">
        <v>0</v>
      </c>
      <c r="F232" s="206">
        <v>0</v>
      </c>
      <c r="G232" s="206">
        <v>0</v>
      </c>
      <c r="H232" s="148"/>
    </row>
    <row r="233" spans="1:11" ht="90" x14ac:dyDescent="0.25">
      <c r="A233" s="119" t="s">
        <v>486</v>
      </c>
      <c r="B233" s="30" t="s">
        <v>487</v>
      </c>
      <c r="C233" s="205">
        <f>SUM(D233:G233)</f>
        <v>4132.3999999999996</v>
      </c>
      <c r="D233" s="206">
        <v>0</v>
      </c>
      <c r="E233" s="206">
        <v>0</v>
      </c>
      <c r="F233" s="206">
        <v>0</v>
      </c>
      <c r="G233" s="206">
        <v>4132.3999999999996</v>
      </c>
      <c r="H233" s="126" t="s">
        <v>495</v>
      </c>
    </row>
    <row r="234" spans="1:11" ht="15" x14ac:dyDescent="0.25">
      <c r="A234" s="116" t="s">
        <v>357</v>
      </c>
      <c r="B234" s="79"/>
      <c r="C234" s="207"/>
      <c r="D234" s="208"/>
      <c r="E234" s="208"/>
      <c r="F234" s="208"/>
      <c r="G234" s="208"/>
      <c r="H234" s="131"/>
    </row>
    <row r="235" spans="1:11" ht="45" x14ac:dyDescent="0.25">
      <c r="A235" s="115" t="s">
        <v>334</v>
      </c>
      <c r="B235" s="35" t="s">
        <v>22</v>
      </c>
      <c r="C235" s="205">
        <f>SUM(D235:G235)</f>
        <v>210.9</v>
      </c>
      <c r="D235" s="206">
        <v>0</v>
      </c>
      <c r="E235" s="206">
        <v>0</v>
      </c>
      <c r="F235" s="206">
        <v>0</v>
      </c>
      <c r="G235" s="206">
        <v>210.9</v>
      </c>
      <c r="H235" s="126" t="s">
        <v>438</v>
      </c>
    </row>
    <row r="236" spans="1:11" ht="45" x14ac:dyDescent="0.25">
      <c r="A236" s="115" t="s">
        <v>335</v>
      </c>
      <c r="B236" s="35" t="s">
        <v>105</v>
      </c>
      <c r="C236" s="205">
        <f>SUM(D236:G236)</f>
        <v>0</v>
      </c>
      <c r="D236" s="206">
        <v>0</v>
      </c>
      <c r="E236" s="206">
        <v>0</v>
      </c>
      <c r="F236" s="206">
        <v>0</v>
      </c>
      <c r="G236" s="206">
        <v>0</v>
      </c>
      <c r="H236" s="126"/>
    </row>
    <row r="237" spans="1:11" ht="47.25" x14ac:dyDescent="0.25">
      <c r="A237" s="115" t="s">
        <v>336</v>
      </c>
      <c r="B237" s="35" t="s">
        <v>71</v>
      </c>
      <c r="C237" s="205">
        <f>SUM(D237:G237)</f>
        <v>500</v>
      </c>
      <c r="D237" s="206">
        <v>0</v>
      </c>
      <c r="E237" s="206">
        <v>0</v>
      </c>
      <c r="F237" s="206">
        <v>0</v>
      </c>
      <c r="G237" s="206">
        <v>500</v>
      </c>
      <c r="H237" s="169" t="s">
        <v>557</v>
      </c>
    </row>
    <row r="238" spans="1:11" ht="15" x14ac:dyDescent="0.25">
      <c r="A238" s="116" t="s">
        <v>337</v>
      </c>
      <c r="B238" s="79"/>
      <c r="C238" s="207"/>
      <c r="D238" s="208"/>
      <c r="E238" s="208"/>
      <c r="F238" s="208"/>
      <c r="G238" s="208"/>
      <c r="H238" s="131"/>
    </row>
    <row r="239" spans="1:11" ht="90" x14ac:dyDescent="0.25">
      <c r="A239" s="115" t="s">
        <v>338</v>
      </c>
      <c r="B239" s="35" t="s">
        <v>106</v>
      </c>
      <c r="C239" s="205">
        <f t="shared" ref="C239:C242" si="14">SUM(D239:G239)</f>
        <v>0</v>
      </c>
      <c r="D239" s="206">
        <v>0</v>
      </c>
      <c r="E239" s="206">
        <v>0</v>
      </c>
      <c r="F239" s="206">
        <v>0</v>
      </c>
      <c r="G239" s="206">
        <v>0</v>
      </c>
      <c r="H239" s="106"/>
    </row>
    <row r="240" spans="1:11" ht="75" x14ac:dyDescent="0.25">
      <c r="A240" s="115" t="s">
        <v>339</v>
      </c>
      <c r="B240" s="35" t="s">
        <v>340</v>
      </c>
      <c r="C240" s="205">
        <f t="shared" si="14"/>
        <v>0</v>
      </c>
      <c r="D240" s="206">
        <v>0</v>
      </c>
      <c r="E240" s="206">
        <v>0</v>
      </c>
      <c r="F240" s="206">
        <v>0</v>
      </c>
      <c r="G240" s="206">
        <v>0</v>
      </c>
      <c r="H240" s="126"/>
    </row>
    <row r="241" spans="1:10" ht="75" x14ac:dyDescent="0.25">
      <c r="A241" s="115" t="s">
        <v>342</v>
      </c>
      <c r="B241" s="35" t="s">
        <v>341</v>
      </c>
      <c r="C241" s="205">
        <f t="shared" si="14"/>
        <v>0</v>
      </c>
      <c r="D241" s="206">
        <v>0</v>
      </c>
      <c r="E241" s="206">
        <v>0</v>
      </c>
      <c r="F241" s="206">
        <v>0</v>
      </c>
      <c r="G241" s="206">
        <v>0</v>
      </c>
      <c r="H241" s="126"/>
      <c r="J241" s="87"/>
    </row>
    <row r="242" spans="1:10" ht="45" x14ac:dyDescent="0.25">
      <c r="A242" s="115" t="s">
        <v>343</v>
      </c>
      <c r="B242" s="30" t="s">
        <v>107</v>
      </c>
      <c r="C242" s="205">
        <f t="shared" si="14"/>
        <v>148.19999999999999</v>
      </c>
      <c r="D242" s="213">
        <v>0</v>
      </c>
      <c r="E242" s="213">
        <v>0</v>
      </c>
      <c r="F242" s="213">
        <v>148.19999999999999</v>
      </c>
      <c r="G242" s="213">
        <v>0</v>
      </c>
      <c r="H242" s="136" t="s">
        <v>545</v>
      </c>
    </row>
    <row r="243" spans="1:10" ht="15" x14ac:dyDescent="0.25">
      <c r="A243" s="123"/>
      <c r="B243" s="86" t="s">
        <v>510</v>
      </c>
      <c r="C243" s="227">
        <f>SUM(D243:G243)</f>
        <v>1262956.43695</v>
      </c>
      <c r="D243" s="227">
        <f>D242+D241+D240+D239+D237+D236+D235+D233+D232+D229+D228+D220+D218+D217+D214+D212+D211+D210+D205+D201+D199+D198+D195+D191+D186+D184+D180+D179+D177+D176+D175+D172+D170+D169+D168+D167+D166+D164+D163+D162+D161+D160+D158+D156+D154+D152+D151+D150+D149+D148+D147+D146+D142+D141+D140+D139+D138+D137+D136+D134+D133+D132+D131+D130+D126+D124+D123+D120+D119+D117+D116+D115+D113+D112+D111+D110+D109+D107+D106+D105+D101+D100+D99+D97+D95+D93+D92+D91+D90+D89+D87+D85+D83+D82+D81+D79+D74+D71+D70+D66+D65+D64+D62+D61+D59+D58+D56+D55+D54+D42+D41+D39+D38+D37+D35+D34+D33+D32+D28+D29+D26+D25+D24+D22+D21+D20+D17+D16+D14+D13+D12+D10+D9</f>
        <v>89005.87543</v>
      </c>
      <c r="E243" s="227">
        <f>E242+E241+E240+E239+E237+E236+E235+E233+E232+E229+E228+E220+E218+E217+E214+E212+E211+E210+E205+E201+E199+E198+E195+E191+E186+E184+E180+E179+E177+E176+E175+E172+E170+E169+E168+E167+E166+E164+E163+E162+E161+E160+E158+E156+E154+E152+E151+E150+E149+E148+E147+E146+E142+E141+E140+E139+E138+E137+E136+E134+E133+E132+E131+E130+E126+E124+E123+E120+E119+E117+E116+E115+E113+E112+E111+E110+E109+E107+E106+E105+E101+E100+E99+E97+E95+E93+E92+E91+E90+E89+E87+E85+E83+E82+E81+E79+E74+E71+E70+E66+E65+E64+E62+E61+E59+E58+E56+E55+E54+E42+E41+E39+E38+E37+E35+E34+E33+E32+E28+E29+E26+E25+E24+E22+E21+E20+E17+E16+E14+E13+E12+E10+E9</f>
        <v>151726.98415000003</v>
      </c>
      <c r="F243" s="227">
        <f>F242+F241+F240+F239+F237+F236+F235+F233+F232+F229+F228+F220+F218+F217+F214+F212+F211+F210+F205+F201+F199+F198+F195+F191+F186+F184+F180+F179+F177+F176+F175+F172+F170+F169+F168+F167+F166+F164+F163+F162+F161+F160+F158+F156+F154+F152+F151+F150+F149+F148+F147+F146+F142+F141+F140+F139+F138+F137+F136+F134+F133+F132+F131+F130+F126+F124+F123+F120+F119+F117+F116+F115+F113+F112+F111+F110+F109+F107+F106+F105+F101+F100+F99+F97+F95+F93+F92+F91+F90+F89+F87+F85+F83+F82+F81+F79+F74+F71+F70+F66+F65+F64+F62+F61+F59+F58+F56+F55+F54+F42+F41+F39+F38+F37+F35+F34+F33+F32+F28+F29+F26+F25+F24+F22+F21+F20+F17+F16+F14+F13+F12+F10+F9</f>
        <v>311045.96174</v>
      </c>
      <c r="G243" s="227">
        <f>G242+G241+G240+G239+G237+G236+G235+G233+G232+G229+G228+G220+G218+G217+G214+G212+G211+G210+G205+G201+G199+G198+G195+G191+G186+G184+G180+G179+G177+G176+G175+G172+G170+G169+G168+G167+G166+G164+G163+G162+G161+G160+G158+G156+G154+G152+G151+G150+G149+G148+G147+G146+G142+G141+G140+G139+G138+G137+G136+G134+G133+G132+G131+G130+G126+G124+G123+G120+G119+G117+G116+G115+G113+G112+G111+G110+G109+G107+G106+G105+G101+G100+G99+G97+G95+G93+G92+G91+G90+G89+G87+G85+G83+G82+G81+G79+G74+G71+G70+G66+G65+G64+G62+G61+G59+G58+G56+G55+G54+G42+G41+G39+G38+G37+G35+G34+G33+G32+G28+G29+G26+G25+G24+G22+G21+G20+G17+G16+G14+G13+G12+G10+G9</f>
        <v>711177.61563000001</v>
      </c>
      <c r="H243" s="151"/>
    </row>
    <row r="244" spans="1:10" ht="15" x14ac:dyDescent="0.25">
      <c r="A244" s="124"/>
      <c r="B244" s="96" t="s">
        <v>509</v>
      </c>
      <c r="C244" s="228">
        <f>SUM(D244:G244)</f>
        <v>8391410.1278700009</v>
      </c>
      <c r="D244" s="229">
        <v>58822.993840000003</v>
      </c>
      <c r="E244" s="229">
        <v>230321.47663999995</v>
      </c>
      <c r="F244" s="229">
        <v>281501.26636999997</v>
      </c>
      <c r="G244" s="229">
        <v>7820764.39102</v>
      </c>
      <c r="H244" s="150"/>
    </row>
    <row r="245" spans="1:10" ht="15" x14ac:dyDescent="0.25">
      <c r="A245" s="124"/>
      <c r="B245" s="96" t="s">
        <v>492</v>
      </c>
      <c r="C245" s="228">
        <f>SUM(D245:G245)</f>
        <v>2589390.1612499999</v>
      </c>
      <c r="D245" s="229">
        <v>66957.299999999988</v>
      </c>
      <c r="E245" s="229">
        <v>229408.19999999998</v>
      </c>
      <c r="F245" s="229">
        <v>367508.46124999999</v>
      </c>
      <c r="G245" s="229">
        <v>1925516.2000000002</v>
      </c>
      <c r="H245" s="150"/>
    </row>
    <row r="246" spans="1:10" ht="15" x14ac:dyDescent="0.25">
      <c r="A246" s="125"/>
      <c r="B246" s="97" t="s">
        <v>511</v>
      </c>
      <c r="C246" s="228">
        <f>SUM(D246:G246)</f>
        <v>12243756.72607</v>
      </c>
      <c r="D246" s="230">
        <f>D243+D244+D245</f>
        <v>214786.16926999998</v>
      </c>
      <c r="E246" s="230">
        <f t="shared" ref="E246:G246" si="15">E243+E244+E245</f>
        <v>611456.66078999999</v>
      </c>
      <c r="F246" s="230">
        <f t="shared" si="15"/>
        <v>960055.68935999996</v>
      </c>
      <c r="G246" s="230">
        <f t="shared" si="15"/>
        <v>10457458.20665</v>
      </c>
      <c r="H246" s="152"/>
    </row>
    <row r="247" spans="1:10" x14ac:dyDescent="0.25">
      <c r="B247" s="88" t="s">
        <v>503</v>
      </c>
    </row>
    <row r="248" spans="1:10" x14ac:dyDescent="0.25">
      <c r="B248" s="70" t="s">
        <v>615</v>
      </c>
    </row>
    <row r="249" spans="1:10" x14ac:dyDescent="0.25">
      <c r="B249" s="70" t="s">
        <v>493</v>
      </c>
    </row>
    <row r="251" spans="1:10" x14ac:dyDescent="0.25">
      <c r="B251" s="51" t="s">
        <v>617</v>
      </c>
    </row>
    <row r="252" spans="1:10" x14ac:dyDescent="0.25">
      <c r="B252" s="163">
        <v>44376</v>
      </c>
    </row>
    <row r="253" spans="1:10" x14ac:dyDescent="0.25">
      <c r="B253" s="129">
        <v>2020</v>
      </c>
      <c r="C253" s="200">
        <f>C243-C244</f>
        <v>-7128453.6909200009</v>
      </c>
    </row>
    <row r="254" spans="1:10" x14ac:dyDescent="0.25">
      <c r="C254" s="201" t="e">
        <f>C242+C241+C240+C239+C237+C236+C235+C233+C232+C229+C228+C220+C218+C217+C214+C212+C211+C210+C205+C201+C199+C198+C195+C191+C186+C184+C180+C179+C177+C176+C175+C172+C170+C169+C168+C167+C166+C164+C163+C162+C161+C160+C158+C156+C154+C152+C151+C150+C149+C148+C147+C146+C142+C141+C140+C139+C138+C137+C136+C134+C133+C132+C131+C130+C126+C124+C123+C120+C119+C117+C116+C115+C113+C112+C111+C110+C109+C107+C106+C105+C101+C100+C99+C97+C95+C93+C92+C91+C90+C89+C87+C85+C83+C82+C81+C79+C74+C71+C70+C66+C65+C64+C62+C61+C59+C58+C56+C55+C54+C42+C41+C39+C38+C37+C35+C34+C33+C32+C28+C29+C26+C25+C24+C22+C21+C20+C17+C16+C14+C13+C12+C10+C9</f>
        <v>#VALUE!</v>
      </c>
      <c r="D254" s="202" t="e">
        <f>C254-C243</f>
        <v>#VALUE!</v>
      </c>
      <c r="E254" s="203" t="s">
        <v>489</v>
      </c>
    </row>
    <row r="255" spans="1:10" x14ac:dyDescent="0.25">
      <c r="C255" s="195" t="e">
        <f t="shared" ref="C255:F255" si="16">SUM(C6:C242)-C42-C66-C71-C74-C104-C126-C180-C186-C191-C195-C201-C205-C220</f>
        <v>#VALUE!</v>
      </c>
      <c r="D255" s="195">
        <f t="shared" si="16"/>
        <v>89005.875429999985</v>
      </c>
      <c r="E255" s="195">
        <f t="shared" si="16"/>
        <v>151831.58415000001</v>
      </c>
      <c r="F255" s="195">
        <f t="shared" si="16"/>
        <v>312537.26173999999</v>
      </c>
      <c r="G255" s="195">
        <f>SUM(G6:G242)-G42-G66-G71-G74-G104-G126-G180-G186-G191-G195-G201-G205-G220</f>
        <v>872981.44463000027</v>
      </c>
    </row>
    <row r="256" spans="1:10" x14ac:dyDescent="0.25">
      <c r="B256" s="129"/>
    </row>
    <row r="257" spans="2:7" s="69" customFormat="1" x14ac:dyDescent="0.3">
      <c r="B257" s="129"/>
      <c r="C257" s="204"/>
      <c r="D257" s="204"/>
      <c r="E257" s="204"/>
      <c r="F257" s="204"/>
      <c r="G257" s="204"/>
    </row>
    <row r="258" spans="2:7" s="69" customFormat="1" x14ac:dyDescent="0.3">
      <c r="B258" s="129"/>
      <c r="C258" s="204"/>
      <c r="D258" s="204"/>
      <c r="E258" s="204"/>
      <c r="F258" s="204"/>
      <c r="G258" s="204"/>
    </row>
  </sheetData>
  <autoFilter ref="A5:J249"/>
  <mergeCells count="16">
    <mergeCell ref="C201:H201"/>
    <mergeCell ref="B203:H203"/>
    <mergeCell ref="H196:H197"/>
    <mergeCell ref="A2:H2"/>
    <mergeCell ref="A4:A5"/>
    <mergeCell ref="B4:B5"/>
    <mergeCell ref="H4:H5"/>
    <mergeCell ref="C4:G4"/>
    <mergeCell ref="B9:H9"/>
    <mergeCell ref="B10:H10"/>
    <mergeCell ref="B12:H12"/>
    <mergeCell ref="C42:H42"/>
    <mergeCell ref="B45:H45"/>
    <mergeCell ref="C186:H186"/>
    <mergeCell ref="B187:H187"/>
    <mergeCell ref="B188:H188"/>
  </mergeCells>
  <pageMargins left="0.39370078740157483" right="0.39370078740157483" top="0.74803149606299213" bottom="0.39370078740157483" header="0.31496062992125984" footer="0.31496062992125984"/>
  <pageSetup paperSize="9" scale="72" fitToHeight="0" orientation="landscape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N35"/>
  <sheetViews>
    <sheetView tabSelected="1" view="pageBreakPreview" zoomScaleNormal="100" zoomScaleSheetLayoutView="100" workbookViewId="0">
      <pane xSplit="3" ySplit="5" topLeftCell="D6" activePane="bottomRight" state="frozen"/>
      <selection activeCell="M204" sqref="F204:M205"/>
      <selection pane="topRight" activeCell="M204" sqref="F204:M205"/>
      <selection pane="bottomLeft" activeCell="M204" sqref="F204:M205"/>
      <selection pane="bottomRight" activeCell="G3" sqref="G3:G5"/>
    </sheetView>
  </sheetViews>
  <sheetFormatPr defaultRowHeight="15" x14ac:dyDescent="0.25"/>
  <cols>
    <col min="1" max="1" width="4.7109375" style="40" customWidth="1"/>
    <col min="2" max="2" width="76.28515625" style="40" customWidth="1"/>
    <col min="3" max="3" width="16.140625" style="40" customWidth="1"/>
    <col min="4" max="5" width="13.85546875" style="41" customWidth="1"/>
    <col min="6" max="7" width="14" style="41" customWidth="1"/>
    <col min="8" max="8" width="17.5703125" style="41" customWidth="1"/>
    <col min="9" max="9" width="14" style="41" customWidth="1"/>
    <col min="10" max="10" width="14.85546875" style="41" customWidth="1"/>
    <col min="11" max="11" width="25.7109375" style="40" customWidth="1"/>
    <col min="12" max="12" width="9.140625" style="40"/>
    <col min="13" max="13" width="15.85546875" style="171" bestFit="1" customWidth="1"/>
    <col min="14" max="14" width="12.140625" style="40" bestFit="1" customWidth="1"/>
    <col min="15" max="16384" width="9.140625" style="40"/>
  </cols>
  <sheetData>
    <row r="1" spans="1:14" ht="15.75" customHeight="1" x14ac:dyDescent="0.25">
      <c r="A1" s="288" t="s">
        <v>622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4" ht="18.75" x14ac:dyDescent="0.25">
      <c r="A2" s="3"/>
    </row>
    <row r="3" spans="1:14" x14ac:dyDescent="0.25">
      <c r="A3" s="289" t="s">
        <v>15</v>
      </c>
      <c r="B3" s="289" t="s">
        <v>17</v>
      </c>
      <c r="C3" s="289" t="s">
        <v>108</v>
      </c>
      <c r="D3" s="290">
        <v>2016</v>
      </c>
      <c r="E3" s="290">
        <v>2017</v>
      </c>
      <c r="F3" s="290">
        <v>2018</v>
      </c>
      <c r="G3" s="291">
        <v>2019</v>
      </c>
      <c r="H3" s="290">
        <v>2020</v>
      </c>
      <c r="I3" s="290"/>
      <c r="J3" s="290"/>
      <c r="K3" s="287" t="s">
        <v>406</v>
      </c>
    </row>
    <row r="4" spans="1:14" x14ac:dyDescent="0.25">
      <c r="A4" s="289"/>
      <c r="B4" s="289"/>
      <c r="C4" s="289"/>
      <c r="D4" s="290"/>
      <c r="E4" s="290"/>
      <c r="F4" s="290"/>
      <c r="G4" s="292"/>
      <c r="H4" s="290"/>
      <c r="I4" s="290"/>
      <c r="J4" s="290"/>
      <c r="K4" s="287"/>
    </row>
    <row r="5" spans="1:14" ht="15" customHeight="1" x14ac:dyDescent="0.25">
      <c r="A5" s="289"/>
      <c r="B5" s="289"/>
      <c r="C5" s="289"/>
      <c r="D5" s="290"/>
      <c r="E5" s="290"/>
      <c r="F5" s="290" t="s">
        <v>402</v>
      </c>
      <c r="G5" s="293"/>
      <c r="H5" s="161" t="s">
        <v>401</v>
      </c>
      <c r="I5" s="15" t="s">
        <v>402</v>
      </c>
      <c r="J5" s="13" t="s">
        <v>400</v>
      </c>
      <c r="K5" s="287"/>
    </row>
    <row r="6" spans="1:14" s="2" customFormat="1" x14ac:dyDescent="0.25">
      <c r="A6" s="112" t="s">
        <v>432</v>
      </c>
      <c r="B6" s="142"/>
      <c r="C6" s="112"/>
      <c r="D6" s="31"/>
      <c r="E6" s="44"/>
      <c r="F6" s="44"/>
      <c r="G6" s="44"/>
      <c r="H6" s="47"/>
      <c r="I6" s="166"/>
      <c r="J6" s="44"/>
      <c r="K6" s="46"/>
      <c r="M6" s="172"/>
      <c r="N6" s="176"/>
    </row>
    <row r="7" spans="1:14" ht="25.5" x14ac:dyDescent="0.25">
      <c r="A7" s="159">
        <v>1</v>
      </c>
      <c r="B7" s="103" t="s">
        <v>18</v>
      </c>
      <c r="C7" s="160" t="s">
        <v>109</v>
      </c>
      <c r="D7" s="167"/>
      <c r="E7" s="39">
        <v>103.8</v>
      </c>
      <c r="F7" s="39">
        <v>102.71942015384106</v>
      </c>
      <c r="G7" s="39">
        <v>105.72162686450891</v>
      </c>
      <c r="H7" s="133">
        <v>144.64727983092547</v>
      </c>
      <c r="I7" s="133">
        <v>99.360842771601781</v>
      </c>
      <c r="J7" s="19"/>
      <c r="K7" s="46"/>
      <c r="N7" s="176"/>
    </row>
    <row r="8" spans="1:14" x14ac:dyDescent="0.25">
      <c r="A8" s="159">
        <f>A7+1</f>
        <v>2</v>
      </c>
      <c r="B8" s="57" t="s">
        <v>411</v>
      </c>
      <c r="C8" s="89" t="s">
        <v>109</v>
      </c>
      <c r="D8" s="44"/>
      <c r="E8" s="39">
        <v>107</v>
      </c>
      <c r="F8" s="38">
        <v>109.4</v>
      </c>
      <c r="G8" s="38">
        <v>114.2</v>
      </c>
      <c r="H8" s="47">
        <v>139.5</v>
      </c>
      <c r="I8" s="133">
        <v>110.41317761309631</v>
      </c>
      <c r="J8" s="39"/>
      <c r="K8" s="10"/>
      <c r="N8" s="176"/>
    </row>
    <row r="9" spans="1:14" x14ac:dyDescent="0.25">
      <c r="A9" s="159">
        <f>A8+1</f>
        <v>3</v>
      </c>
      <c r="B9" s="57" t="s">
        <v>453</v>
      </c>
      <c r="C9" s="160" t="s">
        <v>109</v>
      </c>
      <c r="D9" s="39">
        <v>74.900000000000006</v>
      </c>
      <c r="E9" s="39">
        <v>74.099999999999994</v>
      </c>
      <c r="F9" s="38">
        <v>72.400000000000006</v>
      </c>
      <c r="G9" s="38">
        <v>72</v>
      </c>
      <c r="H9" s="47">
        <v>81</v>
      </c>
      <c r="I9" s="133">
        <v>69.928356542505355</v>
      </c>
      <c r="J9" s="19"/>
      <c r="K9" s="107"/>
      <c r="N9" s="176"/>
    </row>
    <row r="10" spans="1:14" x14ac:dyDescent="0.25">
      <c r="A10" s="159">
        <f>A9+1</f>
        <v>4</v>
      </c>
      <c r="B10" s="103" t="s">
        <v>111</v>
      </c>
      <c r="C10" s="27" t="s">
        <v>110</v>
      </c>
      <c r="D10" s="22">
        <v>234</v>
      </c>
      <c r="E10" s="22">
        <v>230</v>
      </c>
      <c r="F10" s="24">
        <v>245</v>
      </c>
      <c r="G10" s="24">
        <v>236</v>
      </c>
      <c r="H10" s="47">
        <v>303</v>
      </c>
      <c r="I10" s="132">
        <v>223</v>
      </c>
      <c r="J10" s="24">
        <f>I10/H10*100</f>
        <v>73.597359735973598</v>
      </c>
      <c r="K10" s="108"/>
      <c r="N10" s="176"/>
    </row>
    <row r="11" spans="1:14" x14ac:dyDescent="0.25">
      <c r="A11" s="159">
        <f>A10+1</f>
        <v>5</v>
      </c>
      <c r="B11" s="100" t="s">
        <v>410</v>
      </c>
      <c r="C11" s="89" t="s">
        <v>109</v>
      </c>
      <c r="D11" s="19" t="s">
        <v>135</v>
      </c>
      <c r="E11" s="9">
        <v>103.3</v>
      </c>
      <c r="F11" s="47">
        <v>109.3</v>
      </c>
      <c r="G11" s="47">
        <v>110.71361283727515</v>
      </c>
      <c r="H11" s="47">
        <v>104.29613011127279</v>
      </c>
      <c r="I11" s="132">
        <v>115.88651980934918</v>
      </c>
      <c r="J11" s="9"/>
      <c r="K11" s="109"/>
      <c r="N11" s="176"/>
    </row>
    <row r="12" spans="1:14" s="42" customFormat="1" x14ac:dyDescent="0.25">
      <c r="A12" s="112" t="s">
        <v>433</v>
      </c>
      <c r="B12" s="142"/>
      <c r="C12" s="112"/>
      <c r="D12" s="44"/>
      <c r="E12" s="44"/>
      <c r="F12" s="44"/>
      <c r="G12" s="44"/>
      <c r="H12" s="47"/>
      <c r="I12" s="146"/>
      <c r="J12" s="44"/>
      <c r="K12" s="98"/>
      <c r="M12" s="175"/>
      <c r="N12" s="176"/>
    </row>
    <row r="13" spans="1:14" ht="38.25" x14ac:dyDescent="0.25">
      <c r="A13" s="159">
        <v>1</v>
      </c>
      <c r="B13" s="103" t="s">
        <v>114</v>
      </c>
      <c r="C13" s="160" t="s">
        <v>109</v>
      </c>
      <c r="D13" s="19">
        <v>85</v>
      </c>
      <c r="E13" s="19">
        <v>85</v>
      </c>
      <c r="F13" s="19">
        <v>84.7</v>
      </c>
      <c r="G13" s="19">
        <v>82.5</v>
      </c>
      <c r="H13" s="47">
        <v>84.9</v>
      </c>
      <c r="I13" s="132">
        <v>80</v>
      </c>
      <c r="J13" s="22"/>
      <c r="K13" s="67"/>
      <c r="N13" s="176"/>
    </row>
    <row r="14" spans="1:14" ht="38.25" x14ac:dyDescent="0.25">
      <c r="A14" s="159">
        <f>A13+1</f>
        <v>2</v>
      </c>
      <c r="B14" s="103" t="s">
        <v>454</v>
      </c>
      <c r="C14" s="160" t="s">
        <v>109</v>
      </c>
      <c r="D14" s="19">
        <v>97.2</v>
      </c>
      <c r="E14" s="19">
        <v>95.5</v>
      </c>
      <c r="F14" s="19">
        <v>77.400000000000006</v>
      </c>
      <c r="G14" s="19">
        <v>84.8</v>
      </c>
      <c r="H14" s="47">
        <v>96.994535519125691</v>
      </c>
      <c r="I14" s="132">
        <v>96.5</v>
      </c>
      <c r="J14" s="19"/>
      <c r="K14" s="67"/>
      <c r="N14" s="176"/>
    </row>
    <row r="15" spans="1:14" ht="25.5" x14ac:dyDescent="0.25">
      <c r="A15" s="159">
        <f>A14+1</f>
        <v>3</v>
      </c>
      <c r="B15" s="103" t="s">
        <v>115</v>
      </c>
      <c r="C15" s="160" t="s">
        <v>109</v>
      </c>
      <c r="D15" s="19">
        <v>65.7</v>
      </c>
      <c r="E15" s="19">
        <v>66</v>
      </c>
      <c r="F15" s="19">
        <v>63.8</v>
      </c>
      <c r="G15" s="19">
        <v>65.5</v>
      </c>
      <c r="H15" s="47">
        <v>67.242798353909464</v>
      </c>
      <c r="I15" s="132">
        <v>66.8</v>
      </c>
      <c r="J15" s="22"/>
      <c r="K15" s="67"/>
      <c r="N15" s="176"/>
    </row>
    <row r="16" spans="1:14" x14ac:dyDescent="0.25">
      <c r="A16" s="159">
        <f>A15+1</f>
        <v>4</v>
      </c>
      <c r="B16" s="103" t="s">
        <v>455</v>
      </c>
      <c r="C16" s="160" t="s">
        <v>109</v>
      </c>
      <c r="D16" s="19">
        <v>32.4</v>
      </c>
      <c r="E16" s="19">
        <v>35.380000000000003</v>
      </c>
      <c r="F16" s="19">
        <v>38</v>
      </c>
      <c r="G16" s="19">
        <v>39.9</v>
      </c>
      <c r="H16" s="47">
        <v>40.460308036182028</v>
      </c>
      <c r="I16" s="132">
        <v>42.2</v>
      </c>
      <c r="J16" s="19"/>
      <c r="K16" s="110"/>
      <c r="N16" s="176"/>
    </row>
    <row r="17" spans="1:14" s="42" customFormat="1" x14ac:dyDescent="0.25">
      <c r="A17" s="159">
        <f>A16+1</f>
        <v>5</v>
      </c>
      <c r="B17" s="103" t="s">
        <v>117</v>
      </c>
      <c r="C17" s="160" t="s">
        <v>118</v>
      </c>
      <c r="D17" s="19">
        <v>70.400000000000006</v>
      </c>
      <c r="E17" s="19">
        <v>71.7</v>
      </c>
      <c r="F17" s="33">
        <v>71.7</v>
      </c>
      <c r="G17" s="33">
        <v>71.2</v>
      </c>
      <c r="H17" s="47">
        <v>72</v>
      </c>
      <c r="I17" s="132">
        <v>69.8</v>
      </c>
      <c r="J17" s="24">
        <f>I17/H17*100</f>
        <v>96.944444444444443</v>
      </c>
      <c r="K17" s="21"/>
      <c r="M17" s="175"/>
      <c r="N17" s="176"/>
    </row>
    <row r="18" spans="1:14" s="42" customFormat="1" ht="25.5" x14ac:dyDescent="0.25">
      <c r="A18" s="159">
        <f t="shared" ref="A18:A22" si="0">A17+1</f>
        <v>6</v>
      </c>
      <c r="B18" s="103" t="s">
        <v>456</v>
      </c>
      <c r="C18" s="160" t="s">
        <v>431</v>
      </c>
      <c r="D18" s="19">
        <v>-1.1000000000000001</v>
      </c>
      <c r="E18" s="22">
        <v>-3.2</v>
      </c>
      <c r="F18" s="38">
        <v>-5.3</v>
      </c>
      <c r="G18" s="38">
        <v>-5.9</v>
      </c>
      <c r="H18" s="47">
        <v>-1.32</v>
      </c>
      <c r="I18" s="132">
        <v>-8.4</v>
      </c>
      <c r="J18" s="22"/>
      <c r="K18" s="20"/>
      <c r="M18" s="175"/>
      <c r="N18" s="176"/>
    </row>
    <row r="19" spans="1:14" s="42" customFormat="1" ht="25.5" x14ac:dyDescent="0.25">
      <c r="A19" s="159">
        <f t="shared" si="0"/>
        <v>7</v>
      </c>
      <c r="B19" s="103" t="s">
        <v>458</v>
      </c>
      <c r="C19" s="160" t="s">
        <v>436</v>
      </c>
      <c r="D19" s="19">
        <v>-22</v>
      </c>
      <c r="E19" s="22">
        <v>-22</v>
      </c>
      <c r="F19" s="38">
        <v>-7</v>
      </c>
      <c r="G19" s="38">
        <v>14.6</v>
      </c>
      <c r="H19" s="47">
        <v>4</v>
      </c>
      <c r="I19" s="132">
        <v>115</v>
      </c>
      <c r="J19" s="22"/>
      <c r="K19" s="11"/>
      <c r="M19" s="175"/>
      <c r="N19" s="176"/>
    </row>
    <row r="20" spans="1:14" ht="25.5" x14ac:dyDescent="0.25">
      <c r="A20" s="159">
        <f t="shared" si="0"/>
        <v>8</v>
      </c>
      <c r="B20" s="103" t="s">
        <v>457</v>
      </c>
      <c r="C20" s="160" t="s">
        <v>109</v>
      </c>
      <c r="D20" s="19">
        <v>233.4</v>
      </c>
      <c r="E20" s="22">
        <v>256.7</v>
      </c>
      <c r="F20" s="22">
        <v>329.9</v>
      </c>
      <c r="G20" s="22">
        <v>329.7</v>
      </c>
      <c r="H20" s="47">
        <v>278.50761134609616</v>
      </c>
      <c r="I20" s="132">
        <v>127.8</v>
      </c>
      <c r="J20" s="24"/>
      <c r="K20" s="19"/>
      <c r="N20" s="176"/>
    </row>
    <row r="21" spans="1:14" x14ac:dyDescent="0.25">
      <c r="A21" s="159">
        <f>A20+1</f>
        <v>9</v>
      </c>
      <c r="B21" s="104" t="s">
        <v>504</v>
      </c>
      <c r="C21" s="27" t="s">
        <v>110</v>
      </c>
      <c r="D21" s="19">
        <v>1437</v>
      </c>
      <c r="E21" s="19">
        <v>1452</v>
      </c>
      <c r="F21" s="9">
        <v>1453</v>
      </c>
      <c r="G21" s="9">
        <v>1458</v>
      </c>
      <c r="H21" s="47">
        <v>1550</v>
      </c>
      <c r="I21" s="132">
        <v>1469</v>
      </c>
      <c r="J21" s="24">
        <f>I21/H21*100</f>
        <v>94.774193548387103</v>
      </c>
      <c r="K21" s="111"/>
      <c r="N21" s="176"/>
    </row>
    <row r="22" spans="1:14" s="42" customFormat="1" ht="25.5" x14ac:dyDescent="0.25">
      <c r="A22" s="159">
        <f t="shared" si="0"/>
        <v>10</v>
      </c>
      <c r="B22" s="103" t="s">
        <v>121</v>
      </c>
      <c r="C22" s="27" t="s">
        <v>110</v>
      </c>
      <c r="D22" s="19">
        <v>24</v>
      </c>
      <c r="E22" s="19">
        <v>38</v>
      </c>
      <c r="F22" s="19">
        <v>74</v>
      </c>
      <c r="G22" s="19">
        <v>111</v>
      </c>
      <c r="H22" s="47">
        <v>74</v>
      </c>
      <c r="I22" s="132">
        <v>147</v>
      </c>
      <c r="J22" s="19">
        <f>I22/H22*100</f>
        <v>198.64864864864865</v>
      </c>
      <c r="K22" s="89"/>
      <c r="M22" s="175"/>
      <c r="N22" s="176"/>
    </row>
    <row r="23" spans="1:14" s="42" customFormat="1" x14ac:dyDescent="0.25">
      <c r="A23" s="112" t="s">
        <v>434</v>
      </c>
      <c r="B23" s="142"/>
      <c r="C23" s="112"/>
      <c r="D23" s="112"/>
      <c r="E23" s="112"/>
      <c r="F23" s="112"/>
      <c r="G23" s="112"/>
      <c r="H23" s="47"/>
      <c r="I23" s="146"/>
      <c r="J23" s="44"/>
      <c r="K23" s="112"/>
      <c r="M23" s="175"/>
      <c r="N23" s="176"/>
    </row>
    <row r="24" spans="1:14" ht="25.5" x14ac:dyDescent="0.25">
      <c r="A24" s="159">
        <v>1</v>
      </c>
      <c r="B24" s="105" t="s">
        <v>435</v>
      </c>
      <c r="C24" s="160" t="s">
        <v>109</v>
      </c>
      <c r="D24" s="19">
        <v>74.5</v>
      </c>
      <c r="E24" s="19">
        <v>72.5</v>
      </c>
      <c r="F24" s="19">
        <v>69.7</v>
      </c>
      <c r="G24" s="19">
        <v>49.3</v>
      </c>
      <c r="H24" s="47">
        <v>48.717948717948715</v>
      </c>
      <c r="I24" s="132">
        <v>41.6</v>
      </c>
      <c r="J24" s="19"/>
      <c r="K24" s="26"/>
      <c r="N24" s="176"/>
    </row>
    <row r="25" spans="1:14" x14ac:dyDescent="0.25">
      <c r="A25" s="186">
        <f>A24+1</f>
        <v>2</v>
      </c>
      <c r="B25" s="57" t="s">
        <v>123</v>
      </c>
      <c r="C25" s="43"/>
      <c r="D25" s="19"/>
      <c r="E25" s="19"/>
      <c r="F25" s="19"/>
      <c r="G25" s="19"/>
      <c r="H25" s="47"/>
      <c r="I25" s="132"/>
      <c r="J25" s="19"/>
      <c r="K25" s="89"/>
      <c r="N25" s="176"/>
    </row>
    <row r="26" spans="1:14" x14ac:dyDescent="0.25">
      <c r="A26" s="186" t="s">
        <v>566</v>
      </c>
      <c r="B26" s="49" t="s">
        <v>124</v>
      </c>
      <c r="C26" s="160" t="s">
        <v>109</v>
      </c>
      <c r="D26" s="19">
        <v>97.7</v>
      </c>
      <c r="E26" s="19">
        <v>97.6</v>
      </c>
      <c r="F26" s="22">
        <v>97.6</v>
      </c>
      <c r="G26" s="22">
        <v>97.49839640795382</v>
      </c>
      <c r="H26" s="47">
        <v>96.861244635746203</v>
      </c>
      <c r="I26" s="132">
        <v>97.467732022126611</v>
      </c>
      <c r="J26" s="19"/>
      <c r="K26" s="11"/>
      <c r="N26" s="176"/>
    </row>
    <row r="27" spans="1:14" x14ac:dyDescent="0.25">
      <c r="A27" s="186" t="s">
        <v>567</v>
      </c>
      <c r="B27" s="49" t="s">
        <v>125</v>
      </c>
      <c r="C27" s="160" t="s">
        <v>109</v>
      </c>
      <c r="D27" s="19">
        <v>97.5</v>
      </c>
      <c r="E27" s="19">
        <v>97.5</v>
      </c>
      <c r="F27" s="22">
        <v>97.5</v>
      </c>
      <c r="G27" s="22">
        <v>90.519693406159078</v>
      </c>
      <c r="H27" s="47">
        <v>96.483755815302132</v>
      </c>
      <c r="I27" s="132">
        <v>97.489729240125499</v>
      </c>
      <c r="J27" s="19"/>
      <c r="K27" s="11"/>
      <c r="N27" s="176"/>
    </row>
    <row r="28" spans="1:14" x14ac:dyDescent="0.25">
      <c r="A28" s="186" t="s">
        <v>568</v>
      </c>
      <c r="B28" s="49" t="s">
        <v>126</v>
      </c>
      <c r="C28" s="160" t="s">
        <v>109</v>
      </c>
      <c r="D28" s="19">
        <v>91.3</v>
      </c>
      <c r="E28" s="19">
        <v>91.1</v>
      </c>
      <c r="F28" s="22">
        <v>90.9</v>
      </c>
      <c r="G28" s="22">
        <v>90.785338957244022</v>
      </c>
      <c r="H28" s="47">
        <v>91.099501269378962</v>
      </c>
      <c r="I28" s="132">
        <v>90.737230291463135</v>
      </c>
      <c r="J28" s="19"/>
      <c r="K28" s="11"/>
      <c r="N28" s="176"/>
    </row>
    <row r="29" spans="1:14" x14ac:dyDescent="0.25">
      <c r="A29" s="186" t="s">
        <v>569</v>
      </c>
      <c r="B29" s="49" t="s">
        <v>127</v>
      </c>
      <c r="C29" s="160" t="s">
        <v>109</v>
      </c>
      <c r="D29" s="19">
        <v>97.1</v>
      </c>
      <c r="E29" s="19">
        <v>97.1</v>
      </c>
      <c r="F29" s="22">
        <v>97.1</v>
      </c>
      <c r="G29" s="22">
        <v>90.707589039853303</v>
      </c>
      <c r="H29" s="47">
        <v>96.038068482028933</v>
      </c>
      <c r="I29" s="132">
        <v>97.037492317148107</v>
      </c>
      <c r="J29" s="19"/>
      <c r="K29" s="11"/>
      <c r="N29" s="176"/>
    </row>
    <row r="30" spans="1:14" x14ac:dyDescent="0.25">
      <c r="A30" s="186" t="s">
        <v>570</v>
      </c>
      <c r="B30" s="49" t="s">
        <v>128</v>
      </c>
      <c r="C30" s="160" t="s">
        <v>109</v>
      </c>
      <c r="D30" s="19">
        <v>21.6</v>
      </c>
      <c r="E30" s="19">
        <v>21.5</v>
      </c>
      <c r="F30" s="22">
        <v>21.5</v>
      </c>
      <c r="G30" s="22">
        <v>21.420102241141372</v>
      </c>
      <c r="H30" s="47">
        <v>21.283503228217583</v>
      </c>
      <c r="I30" s="132">
        <v>21.385177756930741</v>
      </c>
      <c r="J30" s="19"/>
      <c r="K30" s="11"/>
      <c r="N30" s="176"/>
    </row>
    <row r="31" spans="1:14" ht="25.5" x14ac:dyDescent="0.25">
      <c r="A31" s="186" t="s">
        <v>571</v>
      </c>
      <c r="B31" s="50" t="s">
        <v>414</v>
      </c>
      <c r="C31" s="160" t="s">
        <v>109</v>
      </c>
      <c r="D31" s="24">
        <v>99.8</v>
      </c>
      <c r="E31" s="24">
        <v>99.9</v>
      </c>
      <c r="F31" s="24">
        <v>100</v>
      </c>
      <c r="G31" s="24">
        <v>100</v>
      </c>
      <c r="H31" s="47">
        <v>100</v>
      </c>
      <c r="I31" s="132">
        <v>100.00453967677501</v>
      </c>
      <c r="J31" s="9"/>
      <c r="K31" s="17"/>
      <c r="N31" s="176"/>
    </row>
    <row r="32" spans="1:14" ht="25.5" x14ac:dyDescent="0.25">
      <c r="A32" s="186" t="s">
        <v>572</v>
      </c>
      <c r="B32" s="103" t="s">
        <v>136</v>
      </c>
      <c r="C32" s="160" t="s">
        <v>109</v>
      </c>
      <c r="D32" s="9">
        <v>100</v>
      </c>
      <c r="E32" s="9">
        <v>100</v>
      </c>
      <c r="F32" s="9">
        <v>100</v>
      </c>
      <c r="G32" s="9">
        <v>100</v>
      </c>
      <c r="H32" s="47">
        <v>100</v>
      </c>
      <c r="I32" s="132">
        <v>100</v>
      </c>
      <c r="J32" s="9"/>
      <c r="K32" s="17"/>
      <c r="N32" s="176"/>
    </row>
    <row r="33" spans="1:14" ht="38.25" x14ac:dyDescent="0.25">
      <c r="A33" s="186">
        <f t="shared" ref="A33:A35" si="1">A32+1</f>
        <v>5</v>
      </c>
      <c r="B33" s="103" t="s">
        <v>137</v>
      </c>
      <c r="C33" s="160" t="s">
        <v>109</v>
      </c>
      <c r="D33" s="19">
        <v>90</v>
      </c>
      <c r="E33" s="19">
        <v>90</v>
      </c>
      <c r="F33" s="9">
        <v>100</v>
      </c>
      <c r="G33" s="9">
        <v>100</v>
      </c>
      <c r="H33" s="47">
        <v>91</v>
      </c>
      <c r="I33" s="132">
        <v>100</v>
      </c>
      <c r="J33" s="9"/>
      <c r="K33" s="20"/>
      <c r="N33" s="176"/>
    </row>
    <row r="34" spans="1:14" ht="25.5" x14ac:dyDescent="0.25">
      <c r="A34" s="186">
        <f t="shared" si="1"/>
        <v>6</v>
      </c>
      <c r="B34" s="49" t="s">
        <v>428</v>
      </c>
      <c r="C34" s="90" t="s">
        <v>109</v>
      </c>
      <c r="D34" s="19">
        <v>0</v>
      </c>
      <c r="E34" s="22">
        <v>10</v>
      </c>
      <c r="F34" s="22">
        <v>33.299999999999997</v>
      </c>
      <c r="G34" s="22">
        <v>33.267326732673268</v>
      </c>
      <c r="H34" s="47">
        <v>20</v>
      </c>
      <c r="I34" s="47">
        <v>33.267326732673268</v>
      </c>
      <c r="J34" s="22"/>
      <c r="K34" s="162"/>
      <c r="N34" s="176"/>
    </row>
    <row r="35" spans="1:14" ht="25.5" x14ac:dyDescent="0.25">
      <c r="A35" s="186">
        <f t="shared" si="1"/>
        <v>7</v>
      </c>
      <c r="B35" s="49" t="s">
        <v>459</v>
      </c>
      <c r="C35" s="27" t="s">
        <v>110</v>
      </c>
      <c r="D35" s="19">
        <v>24</v>
      </c>
      <c r="E35" s="19">
        <v>52</v>
      </c>
      <c r="F35" s="19">
        <v>85</v>
      </c>
      <c r="G35" s="19">
        <v>92</v>
      </c>
      <c r="H35" s="47">
        <v>124</v>
      </c>
      <c r="I35" s="132">
        <v>96</v>
      </c>
      <c r="J35" s="19">
        <f>I35/H35*100</f>
        <v>77.41935483870968</v>
      </c>
      <c r="K35" s="67"/>
      <c r="N35" s="176"/>
    </row>
  </sheetData>
  <autoFilter ref="A5:K35"/>
  <mergeCells count="10">
    <mergeCell ref="A1:K1"/>
    <mergeCell ref="A3:A5"/>
    <mergeCell ref="B3:B5"/>
    <mergeCell ref="H3:J4"/>
    <mergeCell ref="K3:K5"/>
    <mergeCell ref="C3:C5"/>
    <mergeCell ref="D3:D5"/>
    <mergeCell ref="E3:E5"/>
    <mergeCell ref="F3:F5"/>
    <mergeCell ref="G3:G5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view="pageBreakPreview" zoomScaleNormal="100" zoomScaleSheetLayoutView="100" zoomScalePageLayoutView="89" workbookViewId="0">
      <pane xSplit="2" ySplit="6" topLeftCell="C7" activePane="bottomRight" state="frozen"/>
      <selection activeCell="F204" sqref="F204:M205"/>
      <selection pane="topRight" activeCell="F204" sqref="F204:M205"/>
      <selection pane="bottomLeft" activeCell="F204" sqref="F204:M205"/>
      <selection pane="bottomRight" activeCell="J15" sqref="J15"/>
    </sheetView>
  </sheetViews>
  <sheetFormatPr defaultRowHeight="15" x14ac:dyDescent="0.25"/>
  <cols>
    <col min="1" max="1" width="4.7109375" customWidth="1"/>
    <col min="2" max="2" width="76.28515625" customWidth="1"/>
    <col min="3" max="3" width="16.140625" customWidth="1"/>
    <col min="4" max="5" width="16.42578125" customWidth="1"/>
    <col min="6" max="6" width="16.42578125" style="32" customWidth="1"/>
    <col min="7" max="7" width="15.7109375" customWidth="1"/>
    <col min="8" max="8" width="16.7109375" style="34" customWidth="1"/>
    <col min="9" max="9" width="15.7109375" customWidth="1"/>
    <col min="10" max="10" width="14" customWidth="1"/>
    <col min="11" max="11" width="22.28515625" customWidth="1"/>
    <col min="12" max="12" width="9.140625" style="255"/>
  </cols>
  <sheetData>
    <row r="1" spans="1:15" ht="63" x14ac:dyDescent="0.25">
      <c r="K1" s="25" t="s">
        <v>446</v>
      </c>
    </row>
    <row r="2" spans="1:15" ht="44.25" customHeight="1" x14ac:dyDescent="0.25">
      <c r="A2" s="288" t="s">
        <v>623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5" ht="18.75" x14ac:dyDescent="0.25">
      <c r="A3" s="3"/>
    </row>
    <row r="4" spans="1:15" x14ac:dyDescent="0.25">
      <c r="A4" s="289" t="s">
        <v>15</v>
      </c>
      <c r="B4" s="289" t="s">
        <v>17</v>
      </c>
      <c r="C4" s="289" t="s">
        <v>108</v>
      </c>
      <c r="D4" s="287">
        <v>2016</v>
      </c>
      <c r="E4" s="287">
        <v>2017</v>
      </c>
      <c r="F4" s="287">
        <v>2018</v>
      </c>
      <c r="G4" s="287">
        <v>2019</v>
      </c>
      <c r="H4" s="287">
        <v>2020</v>
      </c>
      <c r="I4" s="287"/>
      <c r="J4" s="287"/>
      <c r="K4" s="287" t="s">
        <v>406</v>
      </c>
    </row>
    <row r="5" spans="1:15" x14ac:dyDescent="0.25">
      <c r="A5" s="289"/>
      <c r="B5" s="289"/>
      <c r="C5" s="289"/>
      <c r="D5" s="287"/>
      <c r="E5" s="287"/>
      <c r="F5" s="287"/>
      <c r="G5" s="287"/>
      <c r="H5" s="287"/>
      <c r="I5" s="287"/>
      <c r="J5" s="287"/>
      <c r="K5" s="287"/>
    </row>
    <row r="6" spans="1:15" ht="15" customHeight="1" x14ac:dyDescent="0.25">
      <c r="A6" s="289"/>
      <c r="B6" s="289"/>
      <c r="C6" s="289"/>
      <c r="D6" s="287"/>
      <c r="E6" s="287"/>
      <c r="F6" s="287"/>
      <c r="G6" s="287"/>
      <c r="H6" s="56" t="s">
        <v>401</v>
      </c>
      <c r="I6" s="234" t="s">
        <v>402</v>
      </c>
      <c r="J6" s="234" t="s">
        <v>400</v>
      </c>
      <c r="K6" s="287"/>
    </row>
    <row r="7" spans="1:15" ht="15" customHeight="1" x14ac:dyDescent="0.25">
      <c r="A7" s="297" t="s">
        <v>624</v>
      </c>
      <c r="B7" s="298"/>
      <c r="C7" s="298"/>
      <c r="D7" s="298"/>
      <c r="E7" s="298"/>
      <c r="F7" s="298"/>
      <c r="G7" s="298"/>
      <c r="H7" s="298"/>
      <c r="I7" s="298"/>
      <c r="J7" s="298"/>
      <c r="K7" s="299"/>
    </row>
    <row r="8" spans="1:15" s="2" customFormat="1" x14ac:dyDescent="0.25">
      <c r="A8" s="232">
        <v>1</v>
      </c>
      <c r="B8" s="57" t="s">
        <v>412</v>
      </c>
      <c r="C8" s="89" t="s">
        <v>408</v>
      </c>
      <c r="D8" s="19">
        <v>62.567999999999998</v>
      </c>
      <c r="E8" s="9">
        <v>62.354999999999997</v>
      </c>
      <c r="F8" s="9">
        <v>62.08</v>
      </c>
      <c r="G8" s="9">
        <v>61.774000000000001</v>
      </c>
      <c r="H8" s="47">
        <v>61.965000000000003</v>
      </c>
      <c r="I8" s="132">
        <v>61.726999999999997</v>
      </c>
      <c r="J8" s="132">
        <f>I8/H8*100</f>
        <v>99.615912208504781</v>
      </c>
      <c r="K8" s="9"/>
      <c r="L8" s="256"/>
      <c r="N8" s="172"/>
      <c r="O8" s="176"/>
    </row>
    <row r="9" spans="1:15" s="45" customFormat="1" x14ac:dyDescent="0.25">
      <c r="A9" s="232">
        <f t="shared" ref="A9:A16" si="0">A8+1</f>
        <v>2</v>
      </c>
      <c r="B9" s="100" t="s">
        <v>452</v>
      </c>
      <c r="C9" s="89" t="s">
        <v>408</v>
      </c>
      <c r="D9" s="9">
        <v>25.055</v>
      </c>
      <c r="E9" s="9">
        <v>24.300999999999998</v>
      </c>
      <c r="F9" s="9">
        <v>23.521000000000001</v>
      </c>
      <c r="G9" s="9">
        <v>23.204000000000001</v>
      </c>
      <c r="H9" s="47">
        <v>25.755999999999997</v>
      </c>
      <c r="I9" s="132">
        <v>22.547000000000001</v>
      </c>
      <c r="J9" s="132">
        <f t="shared" ref="J9:J12" si="1">I9/H9*100</f>
        <v>87.540767199875773</v>
      </c>
      <c r="K9" s="9"/>
      <c r="L9" s="256"/>
      <c r="N9" s="173"/>
      <c r="O9" s="176"/>
    </row>
    <row r="10" spans="1:15" s="23" customFormat="1" x14ac:dyDescent="0.25">
      <c r="A10" s="232">
        <f t="shared" si="0"/>
        <v>3</v>
      </c>
      <c r="B10" s="101" t="s">
        <v>409</v>
      </c>
      <c r="C10" s="89" t="s">
        <v>407</v>
      </c>
      <c r="D10" s="19">
        <v>34494.300000000003</v>
      </c>
      <c r="E10" s="9">
        <v>36649.5</v>
      </c>
      <c r="F10" s="9">
        <v>39788.1</v>
      </c>
      <c r="G10" s="9">
        <v>42375.4</v>
      </c>
      <c r="H10" s="47">
        <v>41764.173044564755</v>
      </c>
      <c r="I10" s="132">
        <v>45863.4</v>
      </c>
      <c r="J10" s="132">
        <f t="shared" si="1"/>
        <v>109.81517567954988</v>
      </c>
      <c r="K10" s="9"/>
      <c r="L10" s="256"/>
      <c r="N10" s="174"/>
      <c r="O10" s="176"/>
    </row>
    <row r="11" spans="1:15" s="23" customFormat="1" ht="25.5" x14ac:dyDescent="0.25">
      <c r="A11" s="232">
        <f t="shared" si="0"/>
        <v>4</v>
      </c>
      <c r="B11" s="102" t="s">
        <v>499</v>
      </c>
      <c r="C11" s="234" t="s">
        <v>405</v>
      </c>
      <c r="D11" s="19">
        <v>28691844.800000001</v>
      </c>
      <c r="E11" s="9">
        <v>29780218.199999999</v>
      </c>
      <c r="F11" s="38">
        <v>29472096.609999999</v>
      </c>
      <c r="G11" s="38">
        <v>30333485.100000001</v>
      </c>
      <c r="H11" s="47">
        <v>41501973.03651084</v>
      </c>
      <c r="I11" s="133">
        <v>28512412.920000002</v>
      </c>
      <c r="J11" s="132">
        <f t="shared" si="1"/>
        <v>68.701343174495747</v>
      </c>
      <c r="K11" s="9"/>
      <c r="L11" s="256"/>
      <c r="N11" s="174"/>
      <c r="O11" s="176"/>
    </row>
    <row r="12" spans="1:15" s="23" customFormat="1" ht="25.5" x14ac:dyDescent="0.25">
      <c r="A12" s="232">
        <f t="shared" si="0"/>
        <v>5</v>
      </c>
      <c r="B12" s="49" t="s">
        <v>403</v>
      </c>
      <c r="C12" s="234" t="s">
        <v>405</v>
      </c>
      <c r="D12" s="19">
        <v>24298740.699999999</v>
      </c>
      <c r="E12" s="9">
        <v>25253419.899999999</v>
      </c>
      <c r="F12" s="38">
        <v>24827677.406400003</v>
      </c>
      <c r="G12" s="38">
        <v>25743517.100000001</v>
      </c>
      <c r="H12" s="47">
        <v>35905873.953773618</v>
      </c>
      <c r="I12" s="133">
        <v>24623692.300000001</v>
      </c>
      <c r="J12" s="132">
        <f t="shared" si="1"/>
        <v>68.578451346710949</v>
      </c>
      <c r="K12" s="9"/>
      <c r="L12" s="256"/>
      <c r="N12" s="174"/>
      <c r="O12" s="176"/>
    </row>
    <row r="13" spans="1:15" s="23" customFormat="1" ht="25.5" x14ac:dyDescent="0.25">
      <c r="A13" s="232">
        <f t="shared" si="0"/>
        <v>6</v>
      </c>
      <c r="B13" s="100" t="s">
        <v>429</v>
      </c>
      <c r="C13" s="89" t="s">
        <v>431</v>
      </c>
      <c r="D13" s="19">
        <v>10.6</v>
      </c>
      <c r="E13" s="24">
        <v>9.1</v>
      </c>
      <c r="F13" s="38">
        <v>7.3</v>
      </c>
      <c r="G13" s="38">
        <v>7.2</v>
      </c>
      <c r="H13" s="47">
        <v>11.14</v>
      </c>
      <c r="I13" s="133">
        <v>6.5</v>
      </c>
      <c r="J13" s="133"/>
      <c r="K13" s="22"/>
      <c r="L13" s="256"/>
      <c r="N13" s="174"/>
      <c r="O13" s="176"/>
    </row>
    <row r="14" spans="1:15" s="23" customFormat="1" ht="25.5" x14ac:dyDescent="0.25">
      <c r="A14" s="232">
        <f t="shared" si="0"/>
        <v>7</v>
      </c>
      <c r="B14" s="100" t="s">
        <v>430</v>
      </c>
      <c r="C14" s="89" t="s">
        <v>431</v>
      </c>
      <c r="D14" s="19">
        <v>11.7</v>
      </c>
      <c r="E14" s="24">
        <v>12.3</v>
      </c>
      <c r="F14" s="38">
        <v>12.6</v>
      </c>
      <c r="G14" s="38">
        <v>13.1</v>
      </c>
      <c r="H14" s="47">
        <v>12.46</v>
      </c>
      <c r="I14" s="133">
        <v>14.9</v>
      </c>
      <c r="J14" s="133"/>
      <c r="K14" s="22"/>
      <c r="L14" s="256"/>
      <c r="N14" s="174"/>
      <c r="O14" s="176"/>
    </row>
    <row r="15" spans="1:15" s="23" customFormat="1" x14ac:dyDescent="0.25">
      <c r="A15" s="232">
        <f t="shared" si="0"/>
        <v>8</v>
      </c>
      <c r="B15" s="103" t="s">
        <v>129</v>
      </c>
      <c r="C15" s="234" t="s">
        <v>130</v>
      </c>
      <c r="D15" s="19">
        <v>24.5</v>
      </c>
      <c r="E15" s="19">
        <v>24.7</v>
      </c>
      <c r="F15" s="19">
        <v>24.9</v>
      </c>
      <c r="G15" s="19">
        <v>25.037879402365235</v>
      </c>
      <c r="H15" s="47">
        <v>25.1</v>
      </c>
      <c r="I15" s="132">
        <v>25.002021966645639</v>
      </c>
      <c r="J15" s="132">
        <f t="shared" ref="J15" si="2">I15/H15*100</f>
        <v>99.60964926950453</v>
      </c>
      <c r="K15" s="19"/>
      <c r="L15" s="256"/>
      <c r="N15" s="174"/>
      <c r="O15" s="176"/>
    </row>
    <row r="16" spans="1:15" s="23" customFormat="1" x14ac:dyDescent="0.25">
      <c r="A16" s="232">
        <f t="shared" si="0"/>
        <v>9</v>
      </c>
      <c r="B16" s="103" t="s">
        <v>131</v>
      </c>
      <c r="C16" s="234" t="s">
        <v>132</v>
      </c>
      <c r="D16" s="19">
        <v>0.12</v>
      </c>
      <c r="E16" s="19">
        <v>0.09</v>
      </c>
      <c r="F16" s="22">
        <v>0.06</v>
      </c>
      <c r="G16" s="22">
        <v>7.3155372810567554E-2</v>
      </c>
      <c r="H16" s="164">
        <v>7.2621641249092234E-2</v>
      </c>
      <c r="I16" s="165">
        <v>5.1954574173376324E-2</v>
      </c>
      <c r="J16" s="165"/>
      <c r="K16" s="19"/>
      <c r="L16" s="256"/>
      <c r="N16" s="174"/>
      <c r="O16" s="176"/>
    </row>
    <row r="17" spans="1:15" s="23" customFormat="1" x14ac:dyDescent="0.25">
      <c r="A17" s="259"/>
      <c r="B17" s="260"/>
      <c r="C17" s="261"/>
      <c r="D17" s="262"/>
      <c r="E17" s="262"/>
      <c r="F17" s="263"/>
      <c r="G17" s="263"/>
      <c r="H17" s="263"/>
      <c r="I17" s="264"/>
      <c r="J17" s="265"/>
      <c r="K17" s="266"/>
      <c r="L17" s="256"/>
      <c r="N17" s="174"/>
      <c r="O17" s="176"/>
    </row>
    <row r="18" spans="1:15" s="23" customFormat="1" x14ac:dyDescent="0.25">
      <c r="A18" s="300" t="s">
        <v>625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2"/>
      <c r="L18" s="256"/>
      <c r="N18" s="174"/>
      <c r="O18" s="176"/>
    </row>
    <row r="19" spans="1:15" s="2" customFormat="1" x14ac:dyDescent="0.25">
      <c r="A19" s="112" t="s">
        <v>144</v>
      </c>
      <c r="B19" s="112"/>
      <c r="C19" s="112"/>
      <c r="D19" s="112"/>
      <c r="E19" s="112"/>
      <c r="F19" s="112"/>
      <c r="G19" s="112"/>
      <c r="H19" s="142"/>
      <c r="I19" s="112"/>
      <c r="J19" s="112"/>
      <c r="K19" s="138"/>
      <c r="L19" s="23"/>
    </row>
    <row r="20" spans="1:15" s="2" customFormat="1" ht="25.5" x14ac:dyDescent="0.25">
      <c r="A20" s="6">
        <v>1</v>
      </c>
      <c r="B20" s="4" t="s">
        <v>151</v>
      </c>
      <c r="C20" s="89" t="s">
        <v>404</v>
      </c>
      <c r="D20" s="232">
        <v>458.6</v>
      </c>
      <c r="E20" s="7">
        <v>477.59150348809237</v>
      </c>
      <c r="F20" s="7">
        <v>474.74382425902064</v>
      </c>
      <c r="G20" s="7">
        <v>491.03967850552016</v>
      </c>
      <c r="H20" s="48">
        <v>669.76475488599749</v>
      </c>
      <c r="I20" s="48">
        <v>461.9</v>
      </c>
      <c r="J20" s="7">
        <f>I20/H20*100</f>
        <v>68.964512783092218</v>
      </c>
      <c r="K20" s="63"/>
      <c r="L20" s="23"/>
    </row>
    <row r="21" spans="1:15" s="2" customFormat="1" x14ac:dyDescent="0.25">
      <c r="A21" s="112" t="s">
        <v>143</v>
      </c>
      <c r="B21" s="112"/>
      <c r="C21" s="112"/>
      <c r="D21" s="112"/>
      <c r="E21" s="112"/>
      <c r="F21" s="112"/>
      <c r="G21" s="112"/>
      <c r="H21" s="142"/>
      <c r="I21" s="112"/>
      <c r="J21" s="112"/>
      <c r="K21" s="139"/>
      <c r="L21" s="23"/>
    </row>
    <row r="22" spans="1:15" s="1" customFormat="1" x14ac:dyDescent="0.25">
      <c r="A22" s="98" t="s">
        <v>447</v>
      </c>
      <c r="B22" s="98"/>
      <c r="C22" s="98"/>
      <c r="D22" s="98"/>
      <c r="E22" s="98"/>
      <c r="F22" s="98"/>
      <c r="G22" s="98"/>
      <c r="H22" s="98"/>
      <c r="I22" s="98"/>
      <c r="J22" s="98"/>
      <c r="K22" s="141"/>
      <c r="L22" s="257"/>
    </row>
    <row r="23" spans="1:15" ht="25.5" x14ac:dyDescent="0.25">
      <c r="A23" s="235">
        <v>2</v>
      </c>
      <c r="B23" s="5" t="s">
        <v>18</v>
      </c>
      <c r="C23" s="27" t="s">
        <v>109</v>
      </c>
      <c r="D23" s="236"/>
      <c r="E23" s="107">
        <v>103.8</v>
      </c>
      <c r="F23" s="22">
        <v>102.71942015384106</v>
      </c>
      <c r="G23" s="22">
        <v>105.72162686450891</v>
      </c>
      <c r="H23" s="22">
        <v>144.64727983092547</v>
      </c>
      <c r="I23" s="22">
        <v>99.360842771601781</v>
      </c>
      <c r="J23" s="22"/>
      <c r="K23" s="58"/>
    </row>
    <row r="24" spans="1:15" s="1" customFormat="1" x14ac:dyDescent="0.25">
      <c r="A24" s="98" t="s">
        <v>140</v>
      </c>
      <c r="B24" s="98"/>
      <c r="C24" s="98"/>
      <c r="D24" s="98"/>
      <c r="E24" s="98"/>
      <c r="F24" s="98"/>
      <c r="G24" s="99"/>
      <c r="H24" s="99"/>
      <c r="I24" s="99"/>
      <c r="J24" s="98"/>
      <c r="K24" s="141"/>
      <c r="L24" s="257"/>
    </row>
    <row r="25" spans="1:15" x14ac:dyDescent="0.25">
      <c r="A25" s="237">
        <v>3</v>
      </c>
      <c r="B25" s="5" t="s">
        <v>111</v>
      </c>
      <c r="C25" s="27" t="s">
        <v>116</v>
      </c>
      <c r="D25" s="18">
        <v>234</v>
      </c>
      <c r="E25" s="18">
        <v>230</v>
      </c>
      <c r="F25" s="18">
        <v>246</v>
      </c>
      <c r="G25" s="8">
        <v>237</v>
      </c>
      <c r="H25" s="8">
        <v>303</v>
      </c>
      <c r="I25" s="8">
        <v>223</v>
      </c>
      <c r="J25" s="28">
        <f>I25/H25*100</f>
        <v>73.597359735973598</v>
      </c>
      <c r="K25" s="59"/>
    </row>
    <row r="26" spans="1:15" ht="25.5" x14ac:dyDescent="0.25">
      <c r="A26" s="237">
        <v>4</v>
      </c>
      <c r="B26" s="5" t="s">
        <v>620</v>
      </c>
      <c r="C26" s="27" t="s">
        <v>109</v>
      </c>
      <c r="D26" s="16">
        <v>24.6</v>
      </c>
      <c r="E26" s="16">
        <v>22.2</v>
      </c>
      <c r="F26" s="16">
        <v>21.7</v>
      </c>
      <c r="G26" s="24">
        <v>21.3</v>
      </c>
      <c r="H26" s="24">
        <v>26.840417000801931</v>
      </c>
      <c r="I26" s="24">
        <v>20.9</v>
      </c>
      <c r="J26" s="28"/>
      <c r="K26" s="94"/>
    </row>
    <row r="27" spans="1:15" ht="25.5" x14ac:dyDescent="0.25">
      <c r="A27" s="237">
        <f>A26+1</f>
        <v>5</v>
      </c>
      <c r="B27" s="5" t="s">
        <v>112</v>
      </c>
      <c r="C27" s="27" t="s">
        <v>109</v>
      </c>
      <c r="D27" s="107"/>
      <c r="E27" s="22">
        <v>97.7</v>
      </c>
      <c r="F27" s="22">
        <v>105.8</v>
      </c>
      <c r="G27" s="24">
        <v>109.8</v>
      </c>
      <c r="H27" s="24">
        <v>108.6</v>
      </c>
      <c r="I27" s="24">
        <v>106.7</v>
      </c>
      <c r="J27" s="28"/>
      <c r="K27" s="58"/>
    </row>
    <row r="28" spans="1:15" s="1" customFormat="1" x14ac:dyDescent="0.25">
      <c r="A28" s="98" t="s">
        <v>141</v>
      </c>
      <c r="B28" s="98"/>
      <c r="C28" s="98"/>
      <c r="D28" s="98"/>
      <c r="E28" s="98"/>
      <c r="F28" s="98"/>
      <c r="G28" s="99"/>
      <c r="H28" s="99"/>
      <c r="I28" s="99"/>
      <c r="J28" s="98"/>
      <c r="K28" s="141"/>
      <c r="L28" s="257"/>
    </row>
    <row r="29" spans="1:15" s="1" customFormat="1" x14ac:dyDescent="0.25">
      <c r="A29" s="238">
        <v>6</v>
      </c>
      <c r="B29" s="239" t="s">
        <v>453</v>
      </c>
      <c r="C29" s="27" t="s">
        <v>109</v>
      </c>
      <c r="D29" s="240">
        <v>74.900000000000006</v>
      </c>
      <c r="E29" s="240">
        <v>74.099999999999994</v>
      </c>
      <c r="F29" s="38">
        <v>72.443636811629915</v>
      </c>
      <c r="G29" s="38">
        <v>72.564655846389599</v>
      </c>
      <c r="H29" s="38">
        <v>80.333109804594287</v>
      </c>
      <c r="I29" s="38">
        <v>69.928356542505355</v>
      </c>
      <c r="J29" s="28"/>
      <c r="K29" s="241"/>
      <c r="L29" s="257"/>
    </row>
    <row r="30" spans="1:15" ht="25.5" x14ac:dyDescent="0.25">
      <c r="A30" s="238">
        <v>7</v>
      </c>
      <c r="B30" s="5" t="s">
        <v>56</v>
      </c>
      <c r="C30" s="27" t="s">
        <v>109</v>
      </c>
      <c r="D30" s="28">
        <v>1.2</v>
      </c>
      <c r="E30" s="28">
        <v>1.8</v>
      </c>
      <c r="F30" s="28">
        <v>2.4</v>
      </c>
      <c r="G30" s="24">
        <v>2.6</v>
      </c>
      <c r="H30" s="24">
        <v>2.1</v>
      </c>
      <c r="I30" s="24">
        <v>1</v>
      </c>
      <c r="J30" s="28"/>
      <c r="K30" s="66"/>
    </row>
    <row r="31" spans="1:15" ht="25.5" x14ac:dyDescent="0.25">
      <c r="A31" s="238">
        <f t="shared" ref="A31" si="3">A30+1</f>
        <v>8</v>
      </c>
      <c r="B31" s="5" t="s">
        <v>57</v>
      </c>
      <c r="C31" s="27" t="s">
        <v>109</v>
      </c>
      <c r="D31" s="28">
        <v>60</v>
      </c>
      <c r="E31" s="28">
        <v>60</v>
      </c>
      <c r="F31" s="28">
        <v>100</v>
      </c>
      <c r="G31" s="24">
        <v>100</v>
      </c>
      <c r="H31" s="24">
        <v>60</v>
      </c>
      <c r="I31" s="24">
        <v>98.7</v>
      </c>
      <c r="J31" s="28"/>
      <c r="K31" s="66"/>
    </row>
    <row r="32" spans="1:15" s="1" customFormat="1" x14ac:dyDescent="0.25">
      <c r="A32" s="98" t="s">
        <v>152</v>
      </c>
      <c r="B32" s="98"/>
      <c r="C32" s="98"/>
      <c r="D32" s="98"/>
      <c r="E32" s="98"/>
      <c r="F32" s="98"/>
      <c r="G32" s="99"/>
      <c r="H32" s="99"/>
      <c r="I32" s="99"/>
      <c r="J32" s="98"/>
      <c r="K32" s="141"/>
      <c r="L32" s="257"/>
    </row>
    <row r="33" spans="1:12" s="1" customFormat="1" x14ac:dyDescent="0.25">
      <c r="A33" s="98" t="s">
        <v>142</v>
      </c>
      <c r="B33" s="98"/>
      <c r="C33" s="98"/>
      <c r="D33" s="98"/>
      <c r="E33" s="98"/>
      <c r="F33" s="98"/>
      <c r="G33" s="99"/>
      <c r="H33" s="99"/>
      <c r="I33" s="99"/>
      <c r="J33" s="98"/>
      <c r="K33" s="141"/>
      <c r="L33" s="257"/>
    </row>
    <row r="34" spans="1:12" x14ac:dyDescent="0.25">
      <c r="A34" s="235">
        <v>9</v>
      </c>
      <c r="B34" s="5" t="s">
        <v>72</v>
      </c>
      <c r="C34" s="27" t="s">
        <v>109</v>
      </c>
      <c r="D34" s="20">
        <v>80</v>
      </c>
      <c r="E34" s="20">
        <v>80</v>
      </c>
      <c r="F34" s="20">
        <v>80</v>
      </c>
      <c r="G34" s="22">
        <v>80</v>
      </c>
      <c r="H34" s="22">
        <v>82</v>
      </c>
      <c r="I34" s="22">
        <v>85.3</v>
      </c>
      <c r="J34" s="20"/>
      <c r="K34" s="242"/>
    </row>
    <row r="35" spans="1:12" ht="38.25" x14ac:dyDescent="0.25">
      <c r="A35" s="235">
        <f>A34+1</f>
        <v>10</v>
      </c>
      <c r="B35" s="5" t="s">
        <v>114</v>
      </c>
      <c r="C35" s="27" t="s">
        <v>109</v>
      </c>
      <c r="D35" s="20">
        <v>85</v>
      </c>
      <c r="E35" s="20">
        <v>85</v>
      </c>
      <c r="F35" s="20">
        <v>84.7</v>
      </c>
      <c r="G35" s="22">
        <v>82.5</v>
      </c>
      <c r="H35" s="22">
        <v>84.9</v>
      </c>
      <c r="I35" s="22">
        <v>80</v>
      </c>
      <c r="J35" s="20"/>
      <c r="K35" s="59"/>
    </row>
    <row r="36" spans="1:12" ht="63.75" x14ac:dyDescent="0.25">
      <c r="A36" s="235">
        <f t="shared" ref="A36:A38" si="4">A35+1</f>
        <v>11</v>
      </c>
      <c r="B36" s="29" t="s">
        <v>73</v>
      </c>
      <c r="C36" s="27" t="s">
        <v>109</v>
      </c>
      <c r="D36" s="20">
        <v>30</v>
      </c>
      <c r="E36" s="20">
        <v>65</v>
      </c>
      <c r="F36" s="20">
        <v>82</v>
      </c>
      <c r="G36" s="22">
        <v>85.3</v>
      </c>
      <c r="H36" s="22">
        <v>100</v>
      </c>
      <c r="I36" s="22">
        <v>100</v>
      </c>
      <c r="J36" s="20"/>
      <c r="K36" s="59"/>
    </row>
    <row r="37" spans="1:12" ht="38.25" x14ac:dyDescent="0.25">
      <c r="A37" s="235">
        <v>12</v>
      </c>
      <c r="B37" s="5" t="s">
        <v>454</v>
      </c>
      <c r="C37" s="27" t="s">
        <v>109</v>
      </c>
      <c r="D37" s="16">
        <v>97.2</v>
      </c>
      <c r="E37" s="16">
        <v>95.5</v>
      </c>
      <c r="F37" s="16">
        <v>77.400000000000006</v>
      </c>
      <c r="G37" s="22">
        <v>84.8</v>
      </c>
      <c r="H37" s="22">
        <v>96.994535519125691</v>
      </c>
      <c r="I37" s="22">
        <v>96.5</v>
      </c>
      <c r="J37" s="20"/>
      <c r="K37" s="243"/>
    </row>
    <row r="38" spans="1:12" ht="38.25" x14ac:dyDescent="0.25">
      <c r="A38" s="235">
        <f t="shared" si="4"/>
        <v>13</v>
      </c>
      <c r="B38" s="5" t="s">
        <v>74</v>
      </c>
      <c r="C38" s="27" t="s">
        <v>109</v>
      </c>
      <c r="D38" s="16">
        <v>23.2</v>
      </c>
      <c r="E38" s="20">
        <v>26</v>
      </c>
      <c r="F38" s="20">
        <v>31.7</v>
      </c>
      <c r="G38" s="22">
        <v>34</v>
      </c>
      <c r="H38" s="22">
        <v>31.6</v>
      </c>
      <c r="I38" s="22">
        <v>34.6</v>
      </c>
      <c r="J38" s="20"/>
      <c r="K38" s="62"/>
    </row>
    <row r="39" spans="1:12" s="1" customFormat="1" x14ac:dyDescent="0.25">
      <c r="A39" s="98" t="s">
        <v>153</v>
      </c>
      <c r="B39" s="98"/>
      <c r="C39" s="98"/>
      <c r="D39" s="98"/>
      <c r="E39" s="98"/>
      <c r="F39" s="98"/>
      <c r="G39" s="99"/>
      <c r="H39" s="99"/>
      <c r="I39" s="99"/>
      <c r="J39" s="98"/>
      <c r="K39" s="141"/>
      <c r="L39" s="257"/>
    </row>
    <row r="40" spans="1:12" s="1" customFormat="1" x14ac:dyDescent="0.25">
      <c r="A40" s="98" t="s">
        <v>154</v>
      </c>
      <c r="B40" s="98"/>
      <c r="C40" s="98"/>
      <c r="D40" s="98"/>
      <c r="E40" s="98"/>
      <c r="F40" s="98"/>
      <c r="G40" s="99"/>
      <c r="H40" s="99"/>
      <c r="I40" s="99"/>
      <c r="J40" s="98"/>
      <c r="K40" s="141"/>
      <c r="L40" s="257"/>
    </row>
    <row r="41" spans="1:12" s="1" customFormat="1" x14ac:dyDescent="0.25">
      <c r="A41" s="235">
        <v>14</v>
      </c>
      <c r="B41" s="5" t="s">
        <v>117</v>
      </c>
      <c r="C41" s="27" t="s">
        <v>118</v>
      </c>
      <c r="D41" s="20">
        <v>70.400000000000006</v>
      </c>
      <c r="E41" s="20">
        <v>71.7</v>
      </c>
      <c r="F41" s="20">
        <v>71.7</v>
      </c>
      <c r="G41" s="22">
        <v>71.2</v>
      </c>
      <c r="H41" s="22">
        <v>72</v>
      </c>
      <c r="I41" s="22">
        <v>69.8</v>
      </c>
      <c r="J41" s="20"/>
      <c r="K41" s="66"/>
      <c r="L41" s="257"/>
    </row>
    <row r="42" spans="1:12" x14ac:dyDescent="0.25">
      <c r="A42" s="235">
        <v>15</v>
      </c>
      <c r="B42" s="5" t="s">
        <v>98</v>
      </c>
      <c r="C42" s="27" t="s">
        <v>109</v>
      </c>
      <c r="D42" s="16">
        <v>82.1</v>
      </c>
      <c r="E42" s="16">
        <v>90.3</v>
      </c>
      <c r="F42" s="16">
        <v>93.2</v>
      </c>
      <c r="G42" s="22">
        <v>90.5</v>
      </c>
      <c r="H42" s="22">
        <v>90</v>
      </c>
      <c r="I42" s="22">
        <v>57.02</v>
      </c>
      <c r="J42" s="20"/>
      <c r="K42" s="61"/>
    </row>
    <row r="43" spans="1:12" x14ac:dyDescent="0.25">
      <c r="A43" s="235">
        <v>16</v>
      </c>
      <c r="B43" s="5" t="s">
        <v>99</v>
      </c>
      <c r="C43" s="27" t="s">
        <v>109</v>
      </c>
      <c r="D43" s="16">
        <v>44.3</v>
      </c>
      <c r="E43" s="16">
        <v>42.1</v>
      </c>
      <c r="F43" s="16">
        <v>41.7</v>
      </c>
      <c r="G43" s="22">
        <v>46.48</v>
      </c>
      <c r="H43" s="22">
        <v>48.6</v>
      </c>
      <c r="I43" s="22">
        <v>56.67</v>
      </c>
      <c r="J43" s="20"/>
      <c r="K43" s="61"/>
    </row>
    <row r="44" spans="1:12" s="1" customFormat="1" x14ac:dyDescent="0.25">
      <c r="A44" s="98" t="s">
        <v>155</v>
      </c>
      <c r="B44" s="98"/>
      <c r="C44" s="98"/>
      <c r="D44" s="98"/>
      <c r="E44" s="98"/>
      <c r="F44" s="98"/>
      <c r="G44" s="99"/>
      <c r="H44" s="99"/>
      <c r="I44" s="99"/>
      <c r="J44" s="98"/>
      <c r="K44" s="141"/>
      <c r="L44" s="257"/>
    </row>
    <row r="45" spans="1:12" ht="25.5" x14ac:dyDescent="0.25">
      <c r="A45" s="235">
        <v>17</v>
      </c>
      <c r="B45" s="5" t="s">
        <v>54</v>
      </c>
      <c r="C45" s="27" t="s">
        <v>113</v>
      </c>
      <c r="D45" s="18">
        <v>104</v>
      </c>
      <c r="E45" s="18">
        <v>156</v>
      </c>
      <c r="F45" s="18">
        <v>171</v>
      </c>
      <c r="G45" s="18">
        <v>159</v>
      </c>
      <c r="H45" s="18">
        <v>156</v>
      </c>
      <c r="I45" s="18">
        <v>180</v>
      </c>
      <c r="J45" s="22">
        <f>I45/H45*100</f>
        <v>115.38461538461537</v>
      </c>
      <c r="K45" s="59"/>
    </row>
    <row r="46" spans="1:12" ht="25.5" x14ac:dyDescent="0.25">
      <c r="A46" s="235">
        <v>18</v>
      </c>
      <c r="B46" s="5" t="s">
        <v>413</v>
      </c>
      <c r="C46" s="27" t="s">
        <v>109</v>
      </c>
      <c r="D46" s="20">
        <v>32.4</v>
      </c>
      <c r="E46" s="20">
        <v>35.380000000000003</v>
      </c>
      <c r="F46" s="20">
        <v>38</v>
      </c>
      <c r="G46" s="22">
        <v>39.9</v>
      </c>
      <c r="H46" s="22">
        <v>39.58</v>
      </c>
      <c r="I46" s="22">
        <v>42.2</v>
      </c>
      <c r="J46" s="22"/>
      <c r="K46" s="64"/>
    </row>
    <row r="47" spans="1:12" ht="25.5" x14ac:dyDescent="0.25">
      <c r="A47" s="235">
        <v>19</v>
      </c>
      <c r="B47" s="5" t="s">
        <v>55</v>
      </c>
      <c r="C47" s="27" t="s">
        <v>113</v>
      </c>
      <c r="D47" s="18">
        <v>234</v>
      </c>
      <c r="E47" s="18">
        <v>626</v>
      </c>
      <c r="F47" s="18">
        <v>519</v>
      </c>
      <c r="G47" s="18">
        <v>545</v>
      </c>
      <c r="H47" s="18">
        <v>656</v>
      </c>
      <c r="I47" s="18">
        <v>444</v>
      </c>
      <c r="J47" s="22">
        <f>I47/H47*100</f>
        <v>67.682926829268297</v>
      </c>
      <c r="K47" s="59"/>
    </row>
    <row r="48" spans="1:12" s="37" customFormat="1" x14ac:dyDescent="0.25">
      <c r="A48" s="98" t="s">
        <v>448</v>
      </c>
      <c r="B48" s="98"/>
      <c r="C48" s="98"/>
      <c r="D48" s="98"/>
      <c r="E48" s="98"/>
      <c r="F48" s="98"/>
      <c r="G48" s="99"/>
      <c r="H48" s="99"/>
      <c r="I48" s="99"/>
      <c r="J48" s="98"/>
      <c r="K48" s="141"/>
      <c r="L48" s="258"/>
    </row>
    <row r="49" spans="1:12" s="37" customFormat="1" x14ac:dyDescent="0.25">
      <c r="A49" s="98" t="s">
        <v>449</v>
      </c>
      <c r="B49" s="98"/>
      <c r="C49" s="98"/>
      <c r="D49" s="98"/>
      <c r="E49" s="98"/>
      <c r="F49" s="98"/>
      <c r="G49" s="99"/>
      <c r="H49" s="99"/>
      <c r="I49" s="99"/>
      <c r="J49" s="98"/>
      <c r="K49" s="141"/>
      <c r="L49" s="258"/>
    </row>
    <row r="50" spans="1:12" s="1" customFormat="1" ht="38.25" x14ac:dyDescent="0.25">
      <c r="A50" s="235">
        <v>20</v>
      </c>
      <c r="B50" s="5" t="s">
        <v>146</v>
      </c>
      <c r="C50" s="27" t="s">
        <v>147</v>
      </c>
      <c r="D50" s="18">
        <v>2552</v>
      </c>
      <c r="E50" s="18">
        <v>2552</v>
      </c>
      <c r="F50" s="18">
        <v>2552</v>
      </c>
      <c r="G50" s="8">
        <v>2612</v>
      </c>
      <c r="H50" s="8">
        <v>2572</v>
      </c>
      <c r="I50" s="8">
        <v>1610</v>
      </c>
      <c r="J50" s="28">
        <f>I50/H50*100</f>
        <v>62.597200622083982</v>
      </c>
      <c r="K50" s="61"/>
      <c r="L50" s="257"/>
    </row>
    <row r="51" spans="1:12" ht="38.25" x14ac:dyDescent="0.25">
      <c r="A51" s="235">
        <v>21</v>
      </c>
      <c r="B51" s="5" t="s">
        <v>437</v>
      </c>
      <c r="C51" s="27" t="s">
        <v>109</v>
      </c>
      <c r="D51" s="22">
        <v>233.4</v>
      </c>
      <c r="E51" s="22">
        <v>256.7</v>
      </c>
      <c r="F51" s="22">
        <v>329.9</v>
      </c>
      <c r="G51" s="24">
        <v>329.7</v>
      </c>
      <c r="H51" s="24">
        <v>278.5</v>
      </c>
      <c r="I51" s="24">
        <v>127.8</v>
      </c>
      <c r="J51" s="28"/>
      <c r="K51" s="244"/>
    </row>
    <row r="52" spans="1:12" x14ac:dyDescent="0.25">
      <c r="A52" s="235">
        <f>A51+1</f>
        <v>22</v>
      </c>
      <c r="B52" s="5" t="s">
        <v>504</v>
      </c>
      <c r="C52" s="27" t="s">
        <v>116</v>
      </c>
      <c r="D52" s="18">
        <v>1437</v>
      </c>
      <c r="E52" s="18">
        <v>1452</v>
      </c>
      <c r="F52" s="18">
        <v>1453</v>
      </c>
      <c r="G52" s="8">
        <v>1458</v>
      </c>
      <c r="H52" s="8">
        <v>1550</v>
      </c>
      <c r="I52" s="8">
        <v>1469</v>
      </c>
      <c r="J52" s="28">
        <f>IF(H52=0,"-",I52/H52*100)</f>
        <v>94.774193548387103</v>
      </c>
      <c r="K52" s="245"/>
    </row>
    <row r="53" spans="1:12" ht="25.5" x14ac:dyDescent="0.25">
      <c r="A53" s="235">
        <f t="shared" ref="A53" si="5">A52+1</f>
        <v>23</v>
      </c>
      <c r="B53" s="5" t="s">
        <v>119</v>
      </c>
      <c r="C53" s="27" t="s">
        <v>116</v>
      </c>
      <c r="D53" s="18">
        <v>21124</v>
      </c>
      <c r="E53" s="18">
        <v>21229</v>
      </c>
      <c r="F53" s="18">
        <v>21353</v>
      </c>
      <c r="G53" s="18">
        <v>21734</v>
      </c>
      <c r="H53" s="18">
        <v>21453</v>
      </c>
      <c r="I53" s="18">
        <v>21922</v>
      </c>
      <c r="J53" s="28">
        <f>I53/H53*100</f>
        <v>102.18617442781894</v>
      </c>
      <c r="K53" s="65"/>
    </row>
    <row r="54" spans="1:12" x14ac:dyDescent="0.25">
      <c r="A54" s="235">
        <v>24</v>
      </c>
      <c r="B54" s="5" t="s">
        <v>120</v>
      </c>
      <c r="C54" s="27" t="s">
        <v>113</v>
      </c>
      <c r="D54" s="18">
        <v>33112</v>
      </c>
      <c r="E54" s="18">
        <v>32231</v>
      </c>
      <c r="F54" s="18">
        <v>32429</v>
      </c>
      <c r="G54" s="18">
        <v>32426</v>
      </c>
      <c r="H54" s="18">
        <v>32246</v>
      </c>
      <c r="I54" s="18">
        <v>17372</v>
      </c>
      <c r="J54" s="28">
        <f>I54/H54*100</f>
        <v>53.87334863238852</v>
      </c>
      <c r="K54" s="65"/>
    </row>
    <row r="55" spans="1:12" ht="38.25" x14ac:dyDescent="0.25">
      <c r="A55" s="235">
        <v>25</v>
      </c>
      <c r="B55" s="5" t="s">
        <v>165</v>
      </c>
      <c r="C55" s="27" t="s">
        <v>109</v>
      </c>
      <c r="D55" s="20">
        <v>10</v>
      </c>
      <c r="E55" s="20">
        <v>10</v>
      </c>
      <c r="F55" s="20">
        <v>10</v>
      </c>
      <c r="G55" s="22">
        <v>9.26</v>
      </c>
      <c r="H55" s="22">
        <v>12.2</v>
      </c>
      <c r="I55" s="22">
        <v>9.58</v>
      </c>
      <c r="J55" s="22"/>
      <c r="K55" s="66"/>
    </row>
    <row r="56" spans="1:12" s="1" customFormat="1" x14ac:dyDescent="0.25">
      <c r="A56" s="98" t="s">
        <v>145</v>
      </c>
      <c r="B56" s="98"/>
      <c r="C56" s="98"/>
      <c r="D56" s="98"/>
      <c r="E56" s="98"/>
      <c r="F56" s="98"/>
      <c r="G56" s="99"/>
      <c r="H56" s="99"/>
      <c r="I56" s="99"/>
      <c r="J56" s="98"/>
      <c r="K56" s="141"/>
      <c r="L56" s="257"/>
    </row>
    <row r="57" spans="1:12" s="1" customFormat="1" ht="25.5" x14ac:dyDescent="0.25">
      <c r="A57" s="246">
        <v>26</v>
      </c>
      <c r="B57" s="5" t="s">
        <v>121</v>
      </c>
      <c r="C57" s="27" t="s">
        <v>116</v>
      </c>
      <c r="D57" s="18">
        <v>24</v>
      </c>
      <c r="E57" s="18">
        <v>38</v>
      </c>
      <c r="F57" s="18">
        <v>74</v>
      </c>
      <c r="G57" s="18">
        <v>111</v>
      </c>
      <c r="H57" s="18">
        <v>74</v>
      </c>
      <c r="I57" s="18">
        <v>147</v>
      </c>
      <c r="J57" s="20">
        <f>I57/H57*100</f>
        <v>198.64864864864865</v>
      </c>
      <c r="K57" s="61"/>
      <c r="L57" s="257"/>
    </row>
    <row r="58" spans="1:12" x14ac:dyDescent="0.25">
      <c r="A58" s="246">
        <v>27</v>
      </c>
      <c r="B58" s="5" t="s">
        <v>122</v>
      </c>
      <c r="C58" s="27" t="s">
        <v>109</v>
      </c>
      <c r="D58" s="20">
        <v>20</v>
      </c>
      <c r="E58" s="20">
        <v>24</v>
      </c>
      <c r="F58" s="20">
        <v>25</v>
      </c>
      <c r="G58" s="24">
        <v>25</v>
      </c>
      <c r="H58" s="24">
        <v>25</v>
      </c>
      <c r="I58" s="24">
        <v>25</v>
      </c>
      <c r="J58" s="20"/>
      <c r="K58" s="61"/>
    </row>
    <row r="59" spans="1:12" x14ac:dyDescent="0.25">
      <c r="A59" s="246">
        <v>28</v>
      </c>
      <c r="B59" s="5" t="s">
        <v>166</v>
      </c>
      <c r="C59" s="27"/>
      <c r="D59" s="16"/>
      <c r="E59" s="16"/>
      <c r="F59" s="16"/>
      <c r="G59" s="22"/>
      <c r="H59" s="24"/>
      <c r="I59" s="22"/>
      <c r="J59" s="16"/>
      <c r="K59" s="61"/>
    </row>
    <row r="60" spans="1:12" x14ac:dyDescent="0.25">
      <c r="A60" s="247"/>
      <c r="B60" s="29" t="s">
        <v>167</v>
      </c>
      <c r="C60" s="27" t="s">
        <v>109</v>
      </c>
      <c r="D60" s="20">
        <v>100</v>
      </c>
      <c r="E60" s="20">
        <v>100</v>
      </c>
      <c r="F60" s="20">
        <v>100</v>
      </c>
      <c r="G60" s="22">
        <v>100</v>
      </c>
      <c r="H60" s="22">
        <v>100</v>
      </c>
      <c r="I60" s="22">
        <v>100</v>
      </c>
      <c r="J60" s="20"/>
      <c r="K60" s="61"/>
    </row>
    <row r="61" spans="1:12" x14ac:dyDescent="0.25">
      <c r="A61" s="247"/>
      <c r="B61" s="29" t="s">
        <v>168</v>
      </c>
      <c r="C61" s="27" t="s">
        <v>109</v>
      </c>
      <c r="D61" s="20">
        <v>98</v>
      </c>
      <c r="E61" s="20">
        <v>98</v>
      </c>
      <c r="F61" s="20">
        <v>98</v>
      </c>
      <c r="G61" s="22">
        <v>98</v>
      </c>
      <c r="H61" s="22">
        <v>100</v>
      </c>
      <c r="I61" s="22">
        <v>99</v>
      </c>
      <c r="J61" s="20"/>
      <c r="K61" s="61"/>
    </row>
    <row r="62" spans="1:12" x14ac:dyDescent="0.25">
      <c r="A62" s="248"/>
      <c r="B62" s="29" t="s">
        <v>169</v>
      </c>
      <c r="C62" s="27" t="s">
        <v>109</v>
      </c>
      <c r="D62" s="21">
        <v>100</v>
      </c>
      <c r="E62" s="21">
        <v>100</v>
      </c>
      <c r="F62" s="21">
        <v>100</v>
      </c>
      <c r="G62" s="22">
        <v>100</v>
      </c>
      <c r="H62" s="22">
        <v>100</v>
      </c>
      <c r="I62" s="22">
        <v>100</v>
      </c>
      <c r="J62" s="20"/>
      <c r="K62" s="61"/>
    </row>
    <row r="63" spans="1:12" x14ac:dyDescent="0.25">
      <c r="A63" s="248"/>
      <c r="B63" s="29" t="s">
        <v>170</v>
      </c>
      <c r="C63" s="27" t="s">
        <v>109</v>
      </c>
      <c r="D63" s="20">
        <v>75</v>
      </c>
      <c r="E63" s="20">
        <v>75</v>
      </c>
      <c r="F63" s="20">
        <v>75</v>
      </c>
      <c r="G63" s="22">
        <v>100</v>
      </c>
      <c r="H63" s="22">
        <v>100</v>
      </c>
      <c r="I63" s="22">
        <v>100</v>
      </c>
      <c r="J63" s="20"/>
      <c r="K63" s="61"/>
    </row>
    <row r="64" spans="1:12" s="1" customFormat="1" x14ac:dyDescent="0.25">
      <c r="A64" s="98" t="s">
        <v>156</v>
      </c>
      <c r="B64" s="98"/>
      <c r="C64" s="98"/>
      <c r="D64" s="98"/>
      <c r="E64" s="98"/>
      <c r="F64" s="98"/>
      <c r="G64" s="99"/>
      <c r="H64" s="99"/>
      <c r="I64" s="99"/>
      <c r="J64" s="98"/>
      <c r="K64" s="141"/>
      <c r="L64" s="257"/>
    </row>
    <row r="65" spans="1:12" s="1" customFormat="1" x14ac:dyDescent="0.25">
      <c r="A65" s="294" t="s">
        <v>148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6"/>
      <c r="L65" s="257"/>
    </row>
    <row r="66" spans="1:12" s="1" customFormat="1" x14ac:dyDescent="0.25">
      <c r="A66" s="98" t="s">
        <v>157</v>
      </c>
      <c r="B66" s="98"/>
      <c r="C66" s="98"/>
      <c r="D66" s="98"/>
      <c r="E66" s="98"/>
      <c r="F66" s="98"/>
      <c r="G66" s="99"/>
      <c r="H66" s="99"/>
      <c r="I66" s="99"/>
      <c r="J66" s="98"/>
      <c r="K66" s="141"/>
      <c r="L66" s="257"/>
    </row>
    <row r="67" spans="1:12" x14ac:dyDescent="0.25">
      <c r="A67" s="12">
        <f>A59+1</f>
        <v>29</v>
      </c>
      <c r="B67" s="239" t="s">
        <v>162</v>
      </c>
      <c r="C67" s="27" t="s">
        <v>116</v>
      </c>
      <c r="D67" s="18"/>
      <c r="E67" s="18">
        <v>10</v>
      </c>
      <c r="F67" s="18">
        <v>14</v>
      </c>
      <c r="G67" s="18">
        <v>103</v>
      </c>
      <c r="H67" s="18">
        <v>39</v>
      </c>
      <c r="I67" s="18">
        <v>39</v>
      </c>
      <c r="J67" s="20">
        <f>I67/H67*100</f>
        <v>100</v>
      </c>
      <c r="K67" s="59"/>
    </row>
    <row r="68" spans="1:12" x14ac:dyDescent="0.25">
      <c r="A68" s="12">
        <v>30</v>
      </c>
      <c r="B68" s="239" t="s">
        <v>123</v>
      </c>
      <c r="C68" s="249"/>
      <c r="D68" s="16"/>
      <c r="E68" s="16"/>
      <c r="F68" s="16"/>
      <c r="G68" s="22"/>
      <c r="H68" s="22"/>
      <c r="I68" s="22"/>
      <c r="J68" s="20"/>
      <c r="K68" s="61"/>
    </row>
    <row r="69" spans="1:12" x14ac:dyDescent="0.25">
      <c r="A69" s="12"/>
      <c r="B69" s="250" t="s">
        <v>124</v>
      </c>
      <c r="C69" s="27" t="s">
        <v>109</v>
      </c>
      <c r="D69" s="20">
        <v>97.7</v>
      </c>
      <c r="E69" s="20">
        <v>97.6</v>
      </c>
      <c r="F69" s="20">
        <v>97.6</v>
      </c>
      <c r="G69" s="22">
        <v>97.49839640795382</v>
      </c>
      <c r="H69" s="20">
        <v>97.49839640795382</v>
      </c>
      <c r="I69" s="22">
        <v>97.467732022126611</v>
      </c>
      <c r="J69" s="20"/>
      <c r="K69" s="66"/>
    </row>
    <row r="70" spans="1:12" x14ac:dyDescent="0.25">
      <c r="A70" s="12"/>
      <c r="B70" s="250" t="s">
        <v>125</v>
      </c>
      <c r="C70" s="27" t="s">
        <v>109</v>
      </c>
      <c r="D70" s="20">
        <v>97.5</v>
      </c>
      <c r="E70" s="20">
        <v>97.5</v>
      </c>
      <c r="F70" s="20">
        <v>97.5</v>
      </c>
      <c r="G70" s="22">
        <v>90.519693406159078</v>
      </c>
      <c r="H70" s="20">
        <v>90.519693406159078</v>
      </c>
      <c r="I70" s="22">
        <v>97.489729240125499</v>
      </c>
      <c r="J70" s="20"/>
      <c r="K70" s="66"/>
    </row>
    <row r="71" spans="1:12" x14ac:dyDescent="0.25">
      <c r="A71" s="12"/>
      <c r="B71" s="250" t="s">
        <v>126</v>
      </c>
      <c r="C71" s="27" t="s">
        <v>109</v>
      </c>
      <c r="D71" s="20">
        <v>91.3</v>
      </c>
      <c r="E71" s="20">
        <v>91.1</v>
      </c>
      <c r="F71" s="20">
        <v>90.9</v>
      </c>
      <c r="G71" s="22">
        <v>90.785338957244022</v>
      </c>
      <c r="H71" s="20">
        <v>90.785338957244022</v>
      </c>
      <c r="I71" s="22">
        <v>90.737230291463135</v>
      </c>
      <c r="J71" s="20"/>
      <c r="K71" s="66"/>
    </row>
    <row r="72" spans="1:12" x14ac:dyDescent="0.25">
      <c r="A72" s="12"/>
      <c r="B72" s="250" t="s">
        <v>127</v>
      </c>
      <c r="C72" s="27" t="s">
        <v>109</v>
      </c>
      <c r="D72" s="20">
        <v>97.1</v>
      </c>
      <c r="E72" s="20">
        <v>97.1</v>
      </c>
      <c r="F72" s="20">
        <v>97.1</v>
      </c>
      <c r="G72" s="22">
        <v>90.707589039853303</v>
      </c>
      <c r="H72" s="20">
        <v>90.707589039853303</v>
      </c>
      <c r="I72" s="22">
        <v>97.037492317148107</v>
      </c>
      <c r="J72" s="20"/>
      <c r="K72" s="66"/>
    </row>
    <row r="73" spans="1:12" x14ac:dyDescent="0.25">
      <c r="A73" s="12"/>
      <c r="B73" s="250" t="s">
        <v>128</v>
      </c>
      <c r="C73" s="27" t="s">
        <v>109</v>
      </c>
      <c r="D73" s="20">
        <v>21.6</v>
      </c>
      <c r="E73" s="20">
        <v>21.5</v>
      </c>
      <c r="F73" s="20">
        <v>21.5</v>
      </c>
      <c r="G73" s="22">
        <v>21.420102241141372</v>
      </c>
      <c r="H73" s="20">
        <v>21.420102241141372</v>
      </c>
      <c r="I73" s="22">
        <v>21.385177756930741</v>
      </c>
      <c r="J73" s="20"/>
      <c r="K73" s="66"/>
    </row>
    <row r="74" spans="1:12" x14ac:dyDescent="0.25">
      <c r="A74" s="12">
        <v>31</v>
      </c>
      <c r="B74" s="5" t="s">
        <v>131</v>
      </c>
      <c r="C74" s="27" t="s">
        <v>132</v>
      </c>
      <c r="D74" s="251">
        <v>0.12</v>
      </c>
      <c r="E74" s="251">
        <v>0.09</v>
      </c>
      <c r="F74" s="251">
        <v>0.06</v>
      </c>
      <c r="G74" s="107">
        <v>7.0000000000000007E-2</v>
      </c>
      <c r="H74" s="107">
        <v>7.3155372810567554E-2</v>
      </c>
      <c r="I74" s="107">
        <v>0.05</v>
      </c>
      <c r="J74" s="20">
        <f>I74/H74*100</f>
        <v>68.347679847757306</v>
      </c>
      <c r="K74" s="252"/>
    </row>
    <row r="75" spans="1:12" s="1" customFormat="1" x14ac:dyDescent="0.25">
      <c r="A75" s="98" t="s">
        <v>158</v>
      </c>
      <c r="B75" s="98"/>
      <c r="C75" s="98"/>
      <c r="D75" s="98"/>
      <c r="E75" s="98"/>
      <c r="F75" s="98"/>
      <c r="G75" s="99"/>
      <c r="H75" s="99"/>
      <c r="I75" s="99"/>
      <c r="J75" s="98"/>
      <c r="K75" s="141"/>
      <c r="L75" s="257"/>
    </row>
    <row r="76" spans="1:12" ht="38.25" x14ac:dyDescent="0.25">
      <c r="A76" s="12">
        <v>32</v>
      </c>
      <c r="B76" s="5" t="s">
        <v>133</v>
      </c>
      <c r="C76" s="27" t="s">
        <v>109</v>
      </c>
      <c r="D76" s="20">
        <v>84.5</v>
      </c>
      <c r="E76" s="20">
        <v>86.4</v>
      </c>
      <c r="F76" s="20">
        <v>87.3</v>
      </c>
      <c r="G76" s="22">
        <v>84.28</v>
      </c>
      <c r="H76" s="22">
        <v>88</v>
      </c>
      <c r="I76" s="22">
        <v>85</v>
      </c>
      <c r="J76" s="20"/>
      <c r="K76" s="64"/>
    </row>
    <row r="77" spans="1:12" s="1" customFormat="1" x14ac:dyDescent="0.25">
      <c r="A77" s="98" t="s">
        <v>159</v>
      </c>
      <c r="B77" s="98"/>
      <c r="C77" s="98"/>
      <c r="D77" s="98"/>
      <c r="E77" s="98"/>
      <c r="F77" s="98"/>
      <c r="G77" s="99"/>
      <c r="H77" s="99"/>
      <c r="I77" s="99"/>
      <c r="J77" s="98"/>
      <c r="K77" s="141"/>
      <c r="L77" s="257"/>
    </row>
    <row r="78" spans="1:12" ht="25.5" x14ac:dyDescent="0.25">
      <c r="A78" s="12">
        <v>33</v>
      </c>
      <c r="B78" s="253" t="s">
        <v>459</v>
      </c>
      <c r="C78" s="27" t="s">
        <v>116</v>
      </c>
      <c r="D78" s="18">
        <v>24</v>
      </c>
      <c r="E78" s="18">
        <v>52</v>
      </c>
      <c r="F78" s="18">
        <v>85</v>
      </c>
      <c r="G78" s="18">
        <v>92</v>
      </c>
      <c r="H78" s="18">
        <v>124</v>
      </c>
      <c r="I78" s="18">
        <v>96</v>
      </c>
      <c r="J78" s="28">
        <f>IF(H78=0,"-",I78/H78*100)</f>
        <v>77.41935483870968</v>
      </c>
      <c r="K78" s="59"/>
    </row>
    <row r="79" spans="1:12" s="1" customFormat="1" x14ac:dyDescent="0.25">
      <c r="A79" s="98" t="s">
        <v>149</v>
      </c>
      <c r="B79" s="98"/>
      <c r="C79" s="98"/>
      <c r="D79" s="98"/>
      <c r="E79" s="98"/>
      <c r="F79" s="98"/>
      <c r="G79" s="99"/>
      <c r="H79" s="99"/>
      <c r="I79" s="99"/>
      <c r="J79" s="98"/>
      <c r="K79" s="141"/>
      <c r="L79" s="257"/>
    </row>
    <row r="80" spans="1:12" x14ac:dyDescent="0.25">
      <c r="A80" s="98" t="s">
        <v>160</v>
      </c>
      <c r="B80" s="98"/>
      <c r="C80" s="98"/>
      <c r="D80" s="98"/>
      <c r="E80" s="98"/>
      <c r="F80" s="98"/>
      <c r="G80" s="99"/>
      <c r="H80" s="99"/>
      <c r="I80" s="99"/>
      <c r="J80" s="98"/>
      <c r="K80" s="141"/>
    </row>
    <row r="81" spans="1:12" ht="25.5" x14ac:dyDescent="0.25">
      <c r="A81" s="12">
        <v>34</v>
      </c>
      <c r="B81" s="254" t="s">
        <v>139</v>
      </c>
      <c r="C81" s="27" t="s">
        <v>109</v>
      </c>
      <c r="D81" s="28">
        <v>0</v>
      </c>
      <c r="E81" s="28">
        <v>0</v>
      </c>
      <c r="F81" s="28">
        <v>25</v>
      </c>
      <c r="G81" s="24">
        <v>75</v>
      </c>
      <c r="H81" s="24">
        <v>75</v>
      </c>
      <c r="I81" s="24">
        <v>100</v>
      </c>
      <c r="J81" s="28"/>
      <c r="K81" s="61"/>
    </row>
    <row r="82" spans="1:12" ht="25.5" x14ac:dyDescent="0.25">
      <c r="A82" s="12">
        <f>A81+1</f>
        <v>35</v>
      </c>
      <c r="B82" s="254" t="s">
        <v>171</v>
      </c>
      <c r="C82" s="27" t="s">
        <v>109</v>
      </c>
      <c r="D82" s="27"/>
      <c r="E82" s="27"/>
      <c r="F82" s="27"/>
      <c r="G82" s="24"/>
      <c r="H82" s="24"/>
      <c r="I82" s="24"/>
      <c r="J82" s="27"/>
      <c r="K82" s="61"/>
    </row>
    <row r="83" spans="1:12" x14ac:dyDescent="0.25">
      <c r="A83" s="248"/>
      <c r="B83" s="29" t="s">
        <v>167</v>
      </c>
      <c r="C83" s="27" t="s">
        <v>109</v>
      </c>
      <c r="D83" s="20">
        <v>100</v>
      </c>
      <c r="E83" s="20">
        <v>100</v>
      </c>
      <c r="F83" s="20">
        <v>100</v>
      </c>
      <c r="G83" s="22">
        <v>100</v>
      </c>
      <c r="H83" s="22">
        <v>100</v>
      </c>
      <c r="I83" s="22">
        <v>100</v>
      </c>
      <c r="J83" s="20"/>
      <c r="K83" s="61"/>
    </row>
    <row r="84" spans="1:12" x14ac:dyDescent="0.25">
      <c r="A84" s="248"/>
      <c r="B84" s="29" t="s">
        <v>505</v>
      </c>
      <c r="C84" s="27" t="s">
        <v>109</v>
      </c>
      <c r="D84" s="28">
        <v>0</v>
      </c>
      <c r="E84" s="28">
        <v>0</v>
      </c>
      <c r="F84" s="28">
        <v>0</v>
      </c>
      <c r="G84" s="22">
        <v>0</v>
      </c>
      <c r="H84" s="22">
        <v>25</v>
      </c>
      <c r="I84" s="22">
        <v>100</v>
      </c>
      <c r="J84" s="20"/>
      <c r="K84" s="61"/>
    </row>
    <row r="85" spans="1:12" x14ac:dyDescent="0.25">
      <c r="A85" s="248"/>
      <c r="B85" s="29" t="s">
        <v>506</v>
      </c>
      <c r="C85" s="27" t="s">
        <v>109</v>
      </c>
      <c r="D85" s="21">
        <v>100</v>
      </c>
      <c r="E85" s="21">
        <v>100</v>
      </c>
      <c r="F85" s="21">
        <v>100</v>
      </c>
      <c r="G85" s="22">
        <v>100</v>
      </c>
      <c r="H85" s="22">
        <v>100</v>
      </c>
      <c r="I85" s="22">
        <v>100</v>
      </c>
      <c r="J85" s="20"/>
      <c r="K85" s="61"/>
    </row>
    <row r="86" spans="1:12" x14ac:dyDescent="0.25">
      <c r="A86" s="248"/>
      <c r="B86" s="29" t="s">
        <v>507</v>
      </c>
      <c r="C86" s="27" t="s">
        <v>109</v>
      </c>
      <c r="D86" s="20">
        <v>75</v>
      </c>
      <c r="E86" s="20">
        <v>75</v>
      </c>
      <c r="F86" s="20">
        <v>87.5</v>
      </c>
      <c r="G86" s="22">
        <v>95</v>
      </c>
      <c r="H86" s="22">
        <v>100</v>
      </c>
      <c r="I86" s="22">
        <v>100</v>
      </c>
      <c r="J86" s="20"/>
      <c r="K86" s="61"/>
    </row>
    <row r="87" spans="1:12" ht="25.5" x14ac:dyDescent="0.25">
      <c r="A87" s="12">
        <v>36</v>
      </c>
      <c r="B87" s="254" t="s">
        <v>138</v>
      </c>
      <c r="C87" s="27" t="s">
        <v>109</v>
      </c>
      <c r="D87" s="28">
        <v>100</v>
      </c>
      <c r="E87" s="28">
        <v>100</v>
      </c>
      <c r="F87" s="28">
        <v>100</v>
      </c>
      <c r="G87" s="22">
        <v>100</v>
      </c>
      <c r="H87" s="22">
        <v>100</v>
      </c>
      <c r="I87" s="22">
        <v>100</v>
      </c>
      <c r="J87" s="20"/>
      <c r="K87" s="61"/>
    </row>
    <row r="88" spans="1:12" x14ac:dyDescent="0.25">
      <c r="A88" s="98" t="s">
        <v>161</v>
      </c>
      <c r="B88" s="98"/>
      <c r="C88" s="98"/>
      <c r="D88" s="98"/>
      <c r="E88" s="98"/>
      <c r="F88" s="98"/>
      <c r="G88" s="99"/>
      <c r="H88" s="99"/>
      <c r="I88" s="99"/>
      <c r="J88" s="98"/>
      <c r="K88" s="141"/>
    </row>
    <row r="89" spans="1:12" ht="25.5" x14ac:dyDescent="0.25">
      <c r="A89" s="12">
        <v>37</v>
      </c>
      <c r="B89" s="5" t="s">
        <v>58</v>
      </c>
      <c r="C89" s="27" t="s">
        <v>109</v>
      </c>
      <c r="D89" s="16">
        <v>82.1</v>
      </c>
      <c r="E89" s="16">
        <v>82.3</v>
      </c>
      <c r="F89" s="16">
        <v>80.7</v>
      </c>
      <c r="G89" s="24">
        <v>79.2</v>
      </c>
      <c r="H89" s="24">
        <v>82.3</v>
      </c>
      <c r="I89" s="24">
        <v>79.900000000000006</v>
      </c>
      <c r="J89" s="20">
        <f>I89-H89</f>
        <v>-2.3999999999999915</v>
      </c>
      <c r="K89" s="59"/>
    </row>
    <row r="90" spans="1:12" ht="25.5" x14ac:dyDescent="0.25">
      <c r="A90" s="12">
        <v>38</v>
      </c>
      <c r="B90" s="5" t="s">
        <v>59</v>
      </c>
      <c r="C90" s="27" t="s">
        <v>109</v>
      </c>
      <c r="D90" s="27">
        <v>1.1000000000000001</v>
      </c>
      <c r="E90" s="27">
        <v>1.8</v>
      </c>
      <c r="F90" s="27">
        <v>3.9</v>
      </c>
      <c r="G90" s="24">
        <v>14.5</v>
      </c>
      <c r="H90" s="24">
        <v>10</v>
      </c>
      <c r="I90" s="24">
        <v>20.9</v>
      </c>
      <c r="J90" s="20">
        <f>I90-H90</f>
        <v>10.899999999999999</v>
      </c>
      <c r="K90" s="93"/>
    </row>
    <row r="91" spans="1:12" s="1" customFormat="1" x14ac:dyDescent="0.25">
      <c r="A91" s="112" t="s">
        <v>450</v>
      </c>
      <c r="B91" s="112"/>
      <c r="C91" s="112"/>
      <c r="D91" s="112"/>
      <c r="E91" s="112"/>
      <c r="F91" s="112"/>
      <c r="G91" s="44"/>
      <c r="H91" s="143"/>
      <c r="I91" s="44"/>
      <c r="J91" s="112"/>
      <c r="K91" s="139"/>
      <c r="L91" s="257"/>
    </row>
    <row r="92" spans="1:12" s="1" customFormat="1" x14ac:dyDescent="0.25">
      <c r="A92" s="112" t="s">
        <v>451</v>
      </c>
      <c r="B92" s="112"/>
      <c r="C92" s="112"/>
      <c r="D92" s="112"/>
      <c r="E92" s="112"/>
      <c r="F92" s="112"/>
      <c r="G92" s="44"/>
      <c r="H92" s="143"/>
      <c r="I92" s="44"/>
      <c r="J92" s="112"/>
      <c r="K92" s="139"/>
      <c r="L92" s="257"/>
    </row>
    <row r="93" spans="1:12" s="1" customFormat="1" ht="25.5" x14ac:dyDescent="0.25">
      <c r="A93" s="232">
        <v>39</v>
      </c>
      <c r="B93" s="5" t="s">
        <v>134</v>
      </c>
      <c r="C93" s="234" t="s">
        <v>109</v>
      </c>
      <c r="D93" s="234">
        <v>6.8</v>
      </c>
      <c r="E93" s="234">
        <v>6.8</v>
      </c>
      <c r="F93" s="234">
        <v>5.6</v>
      </c>
      <c r="G93" s="9">
        <v>5.5</v>
      </c>
      <c r="H93" s="47">
        <v>6.8</v>
      </c>
      <c r="I93" s="9">
        <v>6.3328491011439985</v>
      </c>
      <c r="J93" s="14"/>
      <c r="K93" s="233"/>
      <c r="L93" s="257"/>
    </row>
    <row r="94" spans="1:12" s="1" customFormat="1" ht="25.5" x14ac:dyDescent="0.25">
      <c r="A94" s="232">
        <v>40</v>
      </c>
      <c r="B94" s="5" t="s">
        <v>136</v>
      </c>
      <c r="C94" s="234" t="s">
        <v>109</v>
      </c>
      <c r="D94" s="14">
        <v>100</v>
      </c>
      <c r="E94" s="14">
        <v>100</v>
      </c>
      <c r="F94" s="14">
        <v>100</v>
      </c>
      <c r="G94" s="9">
        <v>100</v>
      </c>
      <c r="H94" s="47">
        <v>100</v>
      </c>
      <c r="I94" s="9">
        <v>100</v>
      </c>
      <c r="J94" s="14"/>
      <c r="K94" s="60"/>
      <c r="L94" s="257"/>
    </row>
    <row r="95" spans="1:12" ht="38.25" x14ac:dyDescent="0.25">
      <c r="A95" s="232">
        <v>41</v>
      </c>
      <c r="B95" s="5" t="s">
        <v>137</v>
      </c>
      <c r="C95" s="234" t="s">
        <v>109</v>
      </c>
      <c r="D95" s="11">
        <v>90</v>
      </c>
      <c r="E95" s="11">
        <v>90</v>
      </c>
      <c r="F95" s="11">
        <v>100</v>
      </c>
      <c r="G95" s="9">
        <v>100</v>
      </c>
      <c r="H95" s="47">
        <v>100</v>
      </c>
      <c r="I95" s="9">
        <v>100</v>
      </c>
      <c r="J95" s="14"/>
      <c r="K95" s="140"/>
    </row>
    <row r="96" spans="1:12" x14ac:dyDescent="0.25">
      <c r="A96" s="112" t="s">
        <v>150</v>
      </c>
      <c r="B96" s="112"/>
      <c r="C96" s="112"/>
      <c r="D96" s="112"/>
      <c r="E96" s="112"/>
      <c r="F96" s="112"/>
      <c r="G96" s="44"/>
      <c r="H96" s="143"/>
      <c r="I96" s="44"/>
      <c r="J96" s="112"/>
      <c r="K96" s="139"/>
    </row>
    <row r="97" spans="1:11" ht="25.5" x14ac:dyDescent="0.25">
      <c r="A97" s="232">
        <f>A95+1</f>
        <v>42</v>
      </c>
      <c r="B97" s="4" t="s">
        <v>172</v>
      </c>
      <c r="C97" s="234" t="s">
        <v>109</v>
      </c>
      <c r="D97" s="28">
        <v>0</v>
      </c>
      <c r="E97" s="28">
        <v>0</v>
      </c>
      <c r="F97" s="28">
        <v>15.6</v>
      </c>
      <c r="G97" s="24">
        <v>30.7</v>
      </c>
      <c r="H97" s="47">
        <v>33</v>
      </c>
      <c r="I97" s="24">
        <v>55.1</v>
      </c>
      <c r="J97" s="28"/>
      <c r="K97" s="64"/>
    </row>
    <row r="98" spans="1:11" x14ac:dyDescent="0.25">
      <c r="A98" s="232">
        <f>A97+1</f>
        <v>43</v>
      </c>
      <c r="B98" s="4" t="s">
        <v>163</v>
      </c>
      <c r="C98" s="234" t="s">
        <v>109</v>
      </c>
      <c r="D98" s="14">
        <v>0</v>
      </c>
      <c r="E98" s="14">
        <v>23</v>
      </c>
      <c r="F98" s="14">
        <v>28.6</v>
      </c>
      <c r="G98" s="9">
        <v>38.9</v>
      </c>
      <c r="H98" s="47">
        <v>55</v>
      </c>
      <c r="I98" s="9">
        <v>51.6</v>
      </c>
      <c r="J98" s="28"/>
      <c r="K98" s="60"/>
    </row>
    <row r="99" spans="1:11" x14ac:dyDescent="0.25">
      <c r="A99" s="232">
        <f>A98+1</f>
        <v>44</v>
      </c>
      <c r="B99" s="4" t="s">
        <v>164</v>
      </c>
      <c r="C99" s="234" t="s">
        <v>109</v>
      </c>
      <c r="D99" s="14">
        <v>0.1</v>
      </c>
      <c r="E99" s="14">
        <v>1.7</v>
      </c>
      <c r="F99" s="14">
        <v>2.2999999999999998</v>
      </c>
      <c r="G99" s="9">
        <v>4.5999999999999996</v>
      </c>
      <c r="H99" s="47">
        <v>21</v>
      </c>
      <c r="I99" s="9">
        <v>10.7</v>
      </c>
      <c r="J99" s="28"/>
      <c r="K99" s="60"/>
    </row>
    <row r="100" spans="1:11" x14ac:dyDescent="0.25">
      <c r="H100"/>
    </row>
    <row r="101" spans="1:11" x14ac:dyDescent="0.25">
      <c r="B101" s="92"/>
      <c r="H101"/>
    </row>
    <row r="102" spans="1:11" x14ac:dyDescent="0.25">
      <c r="B102" s="70" t="s">
        <v>621</v>
      </c>
      <c r="C102" s="52"/>
      <c r="D102" s="52"/>
      <c r="H102"/>
    </row>
    <row r="103" spans="1:11" x14ac:dyDescent="0.25">
      <c r="B103" s="51" t="s">
        <v>493</v>
      </c>
      <c r="C103" s="52"/>
      <c r="D103" s="52"/>
      <c r="H103"/>
    </row>
    <row r="104" spans="1:11" x14ac:dyDescent="0.25">
      <c r="B104" s="1"/>
      <c r="C104" s="52"/>
      <c r="D104" s="52"/>
      <c r="H104"/>
    </row>
    <row r="105" spans="1:11" x14ac:dyDescent="0.25">
      <c r="B105" s="91"/>
      <c r="C105" s="52"/>
      <c r="D105" s="52"/>
      <c r="H105"/>
    </row>
    <row r="106" spans="1:11" x14ac:dyDescent="0.25">
      <c r="B106" s="51" t="s">
        <v>616</v>
      </c>
      <c r="C106" s="52"/>
      <c r="D106" s="52"/>
      <c r="H106"/>
    </row>
    <row r="107" spans="1:11" x14ac:dyDescent="0.25">
      <c r="B107" s="163">
        <v>44376</v>
      </c>
      <c r="C107" s="52"/>
      <c r="D107" s="52"/>
      <c r="H107"/>
    </row>
    <row r="108" spans="1:11" x14ac:dyDescent="0.25">
      <c r="B108" s="52"/>
      <c r="C108" s="52"/>
      <c r="D108" s="52"/>
    </row>
  </sheetData>
  <autoFilter ref="A6:K99"/>
  <mergeCells count="13">
    <mergeCell ref="A65:K65"/>
    <mergeCell ref="A2:K2"/>
    <mergeCell ref="A4:A6"/>
    <mergeCell ref="B4:B6"/>
    <mergeCell ref="C4:C6"/>
    <mergeCell ref="D4:D6"/>
    <mergeCell ref="E4:E6"/>
    <mergeCell ref="F4:F6"/>
    <mergeCell ref="G4:G6"/>
    <mergeCell ref="H4:J5"/>
    <mergeCell ref="K4:K6"/>
    <mergeCell ref="A7:K7"/>
    <mergeCell ref="A18:K18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1200" verticalDpi="1200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Финансирование</vt:lpstr>
      <vt:lpstr>ЦП_Стратегия</vt:lpstr>
      <vt:lpstr>Динамика пок. Стратегии и Плана</vt:lpstr>
      <vt:lpstr>'Динамика пок. Стратегии и Плана'!Заголовки_для_печати</vt:lpstr>
      <vt:lpstr>Финансирование!Заголовки_для_печати</vt:lpstr>
      <vt:lpstr>ЦП_Стратегия!Заголовки_для_печати</vt:lpstr>
      <vt:lpstr>'Динамика пок. Стратегии и Плана'!Область_печати</vt:lpstr>
      <vt:lpstr>Финансирование!Область_печати</vt:lpstr>
      <vt:lpstr>ЦП_Стратегия!Область_печати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Ирина Александровна</dc:creator>
  <cp:lastModifiedBy>Крышталь Дарья Борисовна</cp:lastModifiedBy>
  <cp:lastPrinted>2021-09-14T04:59:57Z</cp:lastPrinted>
  <dcterms:created xsi:type="dcterms:W3CDTF">2018-03-29T09:00:05Z</dcterms:created>
  <dcterms:modified xsi:type="dcterms:W3CDTF">2021-09-27T09:31:19Z</dcterms:modified>
</cp:coreProperties>
</file>