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'Лист1'!$A$1:$Q$88</definedName>
  </definedNames>
  <calcPr fullCalcOnLoad="1"/>
</workbook>
</file>

<file path=xl/sharedStrings.xml><?xml version="1.0" encoding="utf-8"?>
<sst xmlns="http://schemas.openxmlformats.org/spreadsheetml/2006/main" count="339" uniqueCount="184">
  <si>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</si>
  <si>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</si>
  <si>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</si>
  <si>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</si>
  <si>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</si>
  <si>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</si>
  <si>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</si>
  <si>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</si>
  <si>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</si>
  <si>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</si>
  <si>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</si>
  <si>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</si>
  <si>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</si>
  <si>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</si>
  <si>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</si>
  <si>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</si>
  <si>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</si>
  <si>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</si>
  <si>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</si>
  <si>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Жилищное хозяйство</t>
  </si>
  <si>
    <t>1.1.</t>
  </si>
  <si>
    <t>2.1.</t>
  </si>
  <si>
    <t>3.1.</t>
  </si>
  <si>
    <t>Раздел, подраздел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</si>
  <si>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</si>
  <si>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</si>
  <si>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</si>
  <si>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</si>
  <si>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</si>
  <si>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612</t>
  </si>
  <si>
    <t>Капитальный ремонт объектов дорожного хозяйства</t>
  </si>
  <si>
    <t>0409</t>
  </si>
  <si>
    <t>5.</t>
  </si>
  <si>
    <t>5.1.</t>
  </si>
  <si>
    <t>6.</t>
  </si>
  <si>
    <t>6.1.</t>
  </si>
  <si>
    <t>7.</t>
  </si>
  <si>
    <t>7.1.</t>
  </si>
  <si>
    <t>8.</t>
  </si>
  <si>
    <t>8.1.</t>
  </si>
  <si>
    <t>9.1.</t>
  </si>
  <si>
    <t>0801</t>
  </si>
  <si>
    <t>Дорожное хозяйство (дорожные фонды)</t>
  </si>
  <si>
    <t>Культура</t>
  </si>
  <si>
    <t>1020089260</t>
  </si>
  <si>
    <t>0410081030</t>
  </si>
  <si>
    <t>Капитальный ремонт объектов дополнительного образования</t>
  </si>
  <si>
    <t>0703</t>
  </si>
  <si>
    <t>1102</t>
  </si>
  <si>
    <t>Дополнительное образование</t>
  </si>
  <si>
    <t>Массовый спорт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</si>
  <si>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</si>
  <si>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0707</t>
  </si>
  <si>
    <t>Капитальный ремонт объектов молодежной политики</t>
  </si>
  <si>
    <t>Молодежная политика</t>
  </si>
  <si>
    <t>Капитальный ремонт объектов коммунального хозяйства</t>
  </si>
  <si>
    <t>0502</t>
  </si>
  <si>
    <t>Коммунальное хозяйство</t>
  </si>
  <si>
    <t>8.2.</t>
  </si>
  <si>
    <t>12.</t>
  </si>
  <si>
    <t>12.1.</t>
  </si>
  <si>
    <t>8.3.</t>
  </si>
  <si>
    <t>Исполнено</t>
  </si>
  <si>
    <t>% исполнения</t>
  </si>
  <si>
    <t>в том числе за счет средств федерального бюджета</t>
  </si>
  <si>
    <t>в том числе за счет средств краевого бюджета</t>
  </si>
  <si>
    <t>в том числе за счет средств местного бюджета</t>
  </si>
  <si>
    <t>Капитальный ремонт участка автодороги по ул. Изыскательская</t>
  </si>
  <si>
    <t>0920085020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</si>
  <si>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Зеленогоск Красноярского края </t>
  </si>
  <si>
    <t>10.</t>
  </si>
  <si>
    <t>10.1.</t>
  </si>
  <si>
    <t>10.2.</t>
  </si>
  <si>
    <t>Капитальный ремонт помещений, расположенных в здании по ул. Майское шоссе, 5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</si>
  <si>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</si>
  <si>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0410081010</t>
  </si>
  <si>
    <t>0410075630</t>
  </si>
  <si>
    <t>04100S5630</t>
  </si>
  <si>
    <t>1420075530</t>
  </si>
  <si>
    <t>14200S5530</t>
  </si>
  <si>
    <t>0410075530</t>
  </si>
  <si>
    <t>04100S5530</t>
  </si>
  <si>
    <t>Капитальный ремонт объектов в области культуры</t>
  </si>
  <si>
    <t>1101</t>
  </si>
  <si>
    <t>12.2.</t>
  </si>
  <si>
    <t>Капитальный ремонт объектов в области массового спорта</t>
  </si>
  <si>
    <t>3.2.</t>
  </si>
  <si>
    <t>3.3.</t>
  </si>
  <si>
    <t>3.4.</t>
  </si>
  <si>
    <t>6.2.</t>
  </si>
  <si>
    <t>Физическая культура</t>
  </si>
  <si>
    <t>(руб.)</t>
  </si>
  <si>
    <t>Приложение № 7</t>
  </si>
  <si>
    <t>к решению Совета депутатов</t>
  </si>
  <si>
    <t>ЗАТО г. Зеленогорска</t>
  </si>
  <si>
    <t xml:space="preserve">Объем бюджетных ассигнований </t>
  </si>
  <si>
    <t>Капитальный ремонт объектов по защите населения и территории от чрезвычйных ситуаций природного и техногенного характера, гражданской обороны</t>
  </si>
  <si>
    <t>0309</t>
  </si>
  <si>
    <t>0000000000</t>
  </si>
  <si>
    <t>000</t>
  </si>
  <si>
    <t>2.2.</t>
  </si>
  <si>
    <t>1020089330</t>
  </si>
  <si>
    <t>Капитальный ремонт водопроводной сети на участках от 2ВК-12 до 3-ВК-88, от 2ВК-8 до т."Г"</t>
  </si>
  <si>
    <t>5.2.</t>
  </si>
  <si>
    <t>1020089210</t>
  </si>
  <si>
    <t xml:space="preserve"> Капитальный ремонт в общеобразовательных организациях с целью приведения зданий и сооружений в соответствие с требованиями надзорных органов</t>
  </si>
  <si>
    <t>1020075630</t>
  </si>
  <si>
    <t>10200S5630</t>
  </si>
  <si>
    <t>6.3.</t>
  </si>
  <si>
    <t xml:space="preserve"> Замена оконных блоков в здании МБОУ "Гимназия № 164"</t>
  </si>
  <si>
    <t>10200S8400</t>
  </si>
  <si>
    <t>6.4.</t>
  </si>
  <si>
    <t>Капитальный ремонт по замене оконных блоков в зданиях общеобразовательных учреждений</t>
  </si>
  <si>
    <t>1020089350</t>
  </si>
  <si>
    <t>Капитальный ремонт наружной теплосети после опрессовки в МБУ ДО ДХШ</t>
  </si>
  <si>
    <t>1020089220</t>
  </si>
  <si>
    <t>0410081050</t>
  </si>
  <si>
    <t>Капитальный ремонт зданий (сооружений) базы отдыха "Зеленогорская" МБУ ДО "ЦЭКиТ" в целях выполнения требований пожарной безопасности</t>
  </si>
  <si>
    <t>Замена дверных блоков на противопожарные, ремонт перил лестничных клеток в здании МБУ ДО "ЦЭКиТ"</t>
  </si>
  <si>
    <t>Капитальный ремонт ограждения территории МБУ ДО "ЦЭКиТ"</t>
  </si>
  <si>
    <t>9.</t>
  </si>
  <si>
    <t>Капитальный ремонт по установке кровельного ограждения на здании МБУК "ЗГДК", расположенного по адресу: ул. Бортникова, дом 1, в целях выполнения требований пожарной безопасности</t>
  </si>
  <si>
    <t>0410081090</t>
  </si>
  <si>
    <t>Капитальный ремонт других объектов в области культуры и кинематографии</t>
  </si>
  <si>
    <t>Замена дверей на противопожарные в МКУ "ЦХЭО" в целях выполнения требований пожарной безопасности</t>
  </si>
  <si>
    <t>Выполнение работ по разработке проектно-сметной документации по капитальному ремонту кровли здания МКУ "ЦХЭО", расположенного по адресу: г. зеленогорск, ул. Калинина, д. 8</t>
  </si>
  <si>
    <t>0804</t>
  </si>
  <si>
    <t>0410081070</t>
  </si>
  <si>
    <t>1020089340</t>
  </si>
  <si>
    <t>Капитальный ремонт объектов физической культуры</t>
  </si>
  <si>
    <t>11.1.</t>
  </si>
  <si>
    <t>1020089310</t>
  </si>
  <si>
    <t>0410081060</t>
  </si>
  <si>
    <t>1020089320</t>
  </si>
  <si>
    <t>7.2.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</si>
  <si>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</si>
  <si>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</si>
  <si>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>7.3.</t>
  </si>
  <si>
    <t>1420080830</t>
  </si>
  <si>
    <t>Установка дверей с системой контроля и управления доступом в здании МБУ ДО "ЦО "Перспектива"</t>
  </si>
  <si>
    <t>9.2.</t>
  </si>
  <si>
    <t>0410081170</t>
  </si>
  <si>
    <t>Капитальный ремонт в здании МБУ "ЗМВЦ" в целях выполнения требований пожарной безопасности</t>
  </si>
  <si>
    <t>11.2.</t>
  </si>
  <si>
    <t>1020089360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</si>
  <si>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</si>
  <si>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</si>
  <si>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0000</t>
  </si>
  <si>
    <t>1.2.</t>
  </si>
  <si>
    <t>1.3.</t>
  </si>
  <si>
    <t>1.4.</t>
  </si>
  <si>
    <t>1.5.</t>
  </si>
  <si>
    <t>1.6.</t>
  </si>
  <si>
    <t>Другие вопросы в области культуры, кинематографии</t>
  </si>
  <si>
    <t>1.7.</t>
  </si>
  <si>
    <t>Муниципальная программа "Развитие транспортной системы в городе Зеленогорске"</t>
  </si>
  <si>
    <t>Муниципальная программа "Капитальное строительство и капитальный ремонт в городе Зеленогорске"</t>
  </si>
  <si>
    <t>1000000000</t>
  </si>
  <si>
    <t>Защита населения и территории от чрезвычайных ситуаций природного и техногенного характера, гражданская оборона</t>
  </si>
  <si>
    <t>1020000000</t>
  </si>
  <si>
    <t>1020075710</t>
  </si>
  <si>
    <t>10200S5710</t>
  </si>
  <si>
    <t>3.5.</t>
  </si>
  <si>
    <t>3.6.</t>
  </si>
  <si>
    <t>3.7.</t>
  </si>
  <si>
    <t>3.8.</t>
  </si>
  <si>
    <t>3.9.</t>
  </si>
  <si>
    <t>3.10.</t>
  </si>
  <si>
    <t>4.</t>
  </si>
  <si>
    <t>Муниципальная программа "Обеспечение безопасности населения города Зеленогорска"</t>
  </si>
  <si>
    <t>4.2.</t>
  </si>
  <si>
    <t>1420000000</t>
  </si>
  <si>
    <t>0410000000</t>
  </si>
  <si>
    <t>0900000000</t>
  </si>
  <si>
    <t>0920000000</t>
  </si>
  <si>
    <t>1400000000</t>
  </si>
  <si>
    <t>Капитальный ремонт чаши бассейна в здании МБДОУ д/с № 28, расположенного по адресу: г.Зеленогорск, ул. Набережная, д. 56</t>
  </si>
  <si>
    <t>Выполнение работ по разработке проектно-сметной документации на проведение капитального ремонта системы водоочистки здания Дворца спорта "Нептун",  расположенного по адресу: г. Зеленогорск, ул. Гагарина, дом 6</t>
  </si>
  <si>
    <t>Капитальный ремонт ливневой канализации и водоотвыдных устройств улично-дорожной сети</t>
  </si>
  <si>
    <t>Выполнение работ по проведению государственной экспертизы проектно-сметной документации для капитального ремонта спортивного ядра стадиона "Труд", расположенного по адресу: Красноярский край, г. Зеленогорск, ул. Комсомольская, 20</t>
  </si>
  <si>
    <t xml:space="preserve">Объем бюджетных ассигнований, направленных на капитальные ремонты в 2020 году </t>
  </si>
  <si>
    <t>Капитальный ремонт по замене оконных блоков в здании МБУ СШ "Юность", расположенного по адресу: г. Зеленогорск, ул. Майское шоссе, дом 12А</t>
  </si>
  <si>
    <t>Капитальный ремонт по замене дверных блоков в здании Дворца спорта "Олимпиец", расположенном по адресу: ул. Гагарина, дом 4, в целях выполнения требований пожарной безопасности</t>
  </si>
  <si>
    <t>от 09.06.2021  № 29-120р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</si>
</sst>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46" fillId="0" borderId="1" xfId="33" applyNumberFormat="1" applyFont="1" applyFill="1" applyBorder="1" applyProtection="1">
      <alignment vertical="top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top" wrapText="1"/>
    </xf>
    <xf numFmtId="4" fontId="5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35" borderId="16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 vertical="top" wrapText="1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top" wrapText="1"/>
    </xf>
    <xf numFmtId="183" fontId="5" fillId="0" borderId="14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="47" zoomScaleNormal="39" zoomScaleSheetLayoutView="47" zoomScalePageLayoutView="50" workbookViewId="0" topLeftCell="A1">
      <selection activeCell="N4" sqref="N4:Q4"/>
    </sheetView>
  </sheetViews>
  <sheetFormatPr defaultColWidth="9.140625" defaultRowHeight="12.75"/>
  <cols>
    <col min="1" max="1" width="7.7109375" style="0" customWidth="1"/>
    <col min="2" max="2" width="41.140625" style="0" customWidth="1"/>
    <col min="3" max="3" width="7.8515625" style="0" customWidth="1"/>
    <col min="4" max="4" width="11.28125" style="0" customWidth="1"/>
    <col min="5" max="5" width="9.28125" style="0" customWidth="1"/>
    <col min="6" max="6" width="17.8515625" style="0" customWidth="1"/>
    <col min="7" max="7" width="17.28125" style="0" customWidth="1"/>
    <col min="8" max="8" width="9.57421875" style="0" customWidth="1"/>
    <col min="9" max="9" width="12.28125" style="0" customWidth="1"/>
    <col min="10" max="10" width="13.140625" style="0" customWidth="1"/>
    <col min="11" max="11" width="8.8515625" style="0" customWidth="1"/>
    <col min="12" max="12" width="14.57421875" style="0" customWidth="1"/>
    <col min="13" max="13" width="13.57421875" style="0" customWidth="1"/>
    <col min="14" max="14" width="9.28125" style="0" customWidth="1"/>
    <col min="15" max="15" width="15.7109375" style="0" customWidth="1"/>
    <col min="16" max="16" width="14.7109375" style="0" customWidth="1"/>
    <col min="17" max="17" width="7.8515625" style="0" customWidth="1"/>
    <col min="18" max="18" width="0.2890625" style="0" hidden="1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4" t="s">
        <v>92</v>
      </c>
      <c r="O1" s="74"/>
      <c r="P1" s="74"/>
      <c r="Q1" s="74"/>
    </row>
    <row r="2" spans="1:17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4" t="s">
        <v>93</v>
      </c>
      <c r="O2" s="74"/>
      <c r="P2" s="74"/>
      <c r="Q2" s="74"/>
    </row>
    <row r="3" spans="1:17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4" t="s">
        <v>94</v>
      </c>
      <c r="O3" s="74"/>
      <c r="P3" s="74"/>
      <c r="Q3" s="74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4" t="s">
        <v>183</v>
      </c>
      <c r="O4" s="74"/>
      <c r="P4" s="74"/>
      <c r="Q4" s="74"/>
    </row>
    <row r="5" spans="1:17" ht="15" customHeight="1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</row>
    <row r="6" spans="1:17" ht="18.75">
      <c r="A6" s="83" t="s">
        <v>180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2"/>
      <c r="M7" s="2"/>
      <c r="N7" s="2"/>
      <c r="O7" s="2"/>
      <c r="P7" s="2"/>
      <c r="Q7" s="2"/>
    </row>
    <row r="8" spans="1:17" ht="24" customHeight="1">
      <c r="A8" s="5"/>
      <c r="B8" s="73" t="s">
        <v>5</v>
      </c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85" t="s">
        <v>91</v>
      </c>
      <c r="Q8" s="85"/>
    </row>
    <row r="9" spans="1:17" ht="27.75" customHeight="1">
      <c r="A9" s="92" t="s">
        <v>1</v>
      </c>
      <c r="B9" s="92" t="s">
        <v>15</v>
      </c>
      <c r="C9" s="77" t="s">
        <v>2</v>
      </c>
      <c r="D9" s="78"/>
      <c r="E9" s="79"/>
      <c r="F9" s="80" t="s">
        <v>95</v>
      </c>
      <c r="G9" s="80" t="s">
        <v>62</v>
      </c>
      <c r="H9" s="80" t="s">
        <v>63</v>
      </c>
      <c r="I9" s="77" t="s">
        <v>64</v>
      </c>
      <c r="J9" s="78"/>
      <c r="K9" s="79"/>
      <c r="L9" s="77" t="s">
        <v>65</v>
      </c>
      <c r="M9" s="78"/>
      <c r="N9" s="79"/>
      <c r="O9" s="77" t="s">
        <v>66</v>
      </c>
      <c r="P9" s="78"/>
      <c r="Q9" s="79"/>
    </row>
    <row r="10" spans="1:17" ht="104.25" customHeight="1">
      <c r="A10" s="94"/>
      <c r="B10" s="93"/>
      <c r="C10" s="7" t="s">
        <v>23</v>
      </c>
      <c r="D10" s="7" t="s">
        <v>3</v>
      </c>
      <c r="E10" s="7" t="s">
        <v>4</v>
      </c>
      <c r="F10" s="82"/>
      <c r="G10" s="81"/>
      <c r="H10" s="81"/>
      <c r="I10" s="7" t="s">
        <v>95</v>
      </c>
      <c r="J10" s="7" t="s">
        <v>62</v>
      </c>
      <c r="K10" s="7" t="s">
        <v>63</v>
      </c>
      <c r="L10" s="7" t="s">
        <v>95</v>
      </c>
      <c r="M10" s="7" t="s">
        <v>62</v>
      </c>
      <c r="N10" s="7" t="s">
        <v>63</v>
      </c>
      <c r="O10" s="7" t="s">
        <v>95</v>
      </c>
      <c r="P10" s="7" t="s">
        <v>62</v>
      </c>
      <c r="Q10" s="7" t="s">
        <v>63</v>
      </c>
    </row>
    <row r="11" spans="1:17" ht="55.5" customHeight="1">
      <c r="A11" s="8" t="s">
        <v>9</v>
      </c>
      <c r="B11" s="9" t="s">
        <v>96</v>
      </c>
      <c r="C11" s="48" t="s">
        <v>97</v>
      </c>
      <c r="D11" s="49" t="s">
        <v>98</v>
      </c>
      <c r="E11" s="49" t="s">
        <v>99</v>
      </c>
      <c r="F11" s="11">
        <f>F12</f>
        <v>444792.79</v>
      </c>
      <c r="G11" s="11">
        <f>G12</f>
        <v>444792.79</v>
      </c>
      <c r="H11" s="11">
        <f>ROUND(G11/F11*100,2)</f>
        <v>100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>O12</f>
        <v>444792.79</v>
      </c>
      <c r="P11" s="11">
        <f>P12</f>
        <v>444792.79</v>
      </c>
      <c r="Q11" s="11">
        <f>ROUND(P11/O11*100,2)</f>
        <v>100</v>
      </c>
    </row>
    <row r="12" spans="1:17" ht="31.5" customHeight="1">
      <c r="A12" s="8" t="s">
        <v>20</v>
      </c>
      <c r="B12" s="12" t="s">
        <v>73</v>
      </c>
      <c r="C12" s="13" t="s">
        <v>97</v>
      </c>
      <c r="D12" s="14" t="s">
        <v>44</v>
      </c>
      <c r="E12" s="14" t="s">
        <v>14</v>
      </c>
      <c r="F12" s="18">
        <f>I12+L12+O12</f>
        <v>444792.79</v>
      </c>
      <c r="G12" s="18">
        <f>J12+M12+P12</f>
        <v>444792.79</v>
      </c>
      <c r="H12" s="18">
        <f aca="true" t="shared" si="0" ref="H12:H58">ROUND(G12/F12*100,2)</f>
        <v>100</v>
      </c>
      <c r="I12" s="15">
        <v>0</v>
      </c>
      <c r="J12" s="15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444792.79</v>
      </c>
      <c r="P12" s="18">
        <v>444792.79</v>
      </c>
      <c r="Q12" s="18">
        <f aca="true" t="shared" si="1" ref="Q12:Q58">ROUND(P12/O12*100,2)</f>
        <v>100</v>
      </c>
    </row>
    <row r="13" spans="1:17" ht="28.5" customHeight="1">
      <c r="A13" s="8">
        <v>2</v>
      </c>
      <c r="B13" s="9" t="s">
        <v>30</v>
      </c>
      <c r="C13" s="13" t="s">
        <v>31</v>
      </c>
      <c r="D13" s="49" t="s">
        <v>98</v>
      </c>
      <c r="E13" s="49" t="s">
        <v>99</v>
      </c>
      <c r="F13" s="11">
        <f>F14+F15</f>
        <v>5573993.25</v>
      </c>
      <c r="G13" s="11">
        <f>G14+G15</f>
        <v>5573993.25</v>
      </c>
      <c r="H13" s="11">
        <f t="shared" si="0"/>
        <v>100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f>O14+O15</f>
        <v>5573993.25</v>
      </c>
      <c r="P13" s="11">
        <f>P14+P15</f>
        <v>5573993.25</v>
      </c>
      <c r="Q13" s="11">
        <f t="shared" si="1"/>
        <v>100</v>
      </c>
    </row>
    <row r="14" spans="1:17" ht="39" customHeight="1">
      <c r="A14" s="8" t="s">
        <v>21</v>
      </c>
      <c r="B14" s="16" t="s">
        <v>67</v>
      </c>
      <c r="C14" s="13" t="s">
        <v>31</v>
      </c>
      <c r="D14" s="14" t="s">
        <v>68</v>
      </c>
      <c r="E14" s="14" t="s">
        <v>14</v>
      </c>
      <c r="F14" s="18">
        <f>I14+L14+O14</f>
        <v>5401484.54</v>
      </c>
      <c r="G14" s="18">
        <f>J14+M14+P14</f>
        <v>5401484.54</v>
      </c>
      <c r="H14" s="18">
        <f t="shared" si="0"/>
        <v>100</v>
      </c>
      <c r="I14" s="15">
        <v>0</v>
      </c>
      <c r="J14" s="15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5401484.54</v>
      </c>
      <c r="P14" s="18">
        <v>5401484.54</v>
      </c>
      <c r="Q14" s="18">
        <f t="shared" si="1"/>
        <v>100</v>
      </c>
    </row>
    <row r="15" spans="1:17" ht="39" customHeight="1">
      <c r="A15" s="8" t="s">
        <v>100</v>
      </c>
      <c r="B15" s="16" t="s">
        <v>178</v>
      </c>
      <c r="C15" s="13" t="s">
        <v>31</v>
      </c>
      <c r="D15" s="14" t="s">
        <v>101</v>
      </c>
      <c r="E15" s="14" t="s">
        <v>14</v>
      </c>
      <c r="F15" s="18">
        <f>I15+L15+O15</f>
        <v>172508.71</v>
      </c>
      <c r="G15" s="18">
        <f>J15+M15+P15</f>
        <v>172508.71</v>
      </c>
      <c r="H15" s="18">
        <f t="shared" si="0"/>
        <v>100</v>
      </c>
      <c r="I15" s="15">
        <v>0</v>
      </c>
      <c r="J15" s="15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172508.71</v>
      </c>
      <c r="P15" s="18">
        <v>172508.71</v>
      </c>
      <c r="Q15" s="18">
        <f t="shared" si="1"/>
        <v>100</v>
      </c>
    </row>
    <row r="16" spans="1:17" ht="27" customHeight="1">
      <c r="A16" s="8">
        <v>3</v>
      </c>
      <c r="B16" s="9" t="s">
        <v>16</v>
      </c>
      <c r="C16" s="48" t="s">
        <v>17</v>
      </c>
      <c r="D16" s="49" t="s">
        <v>98</v>
      </c>
      <c r="E16" s="10"/>
      <c r="F16" s="11">
        <f>F17</f>
        <v>2598834.5</v>
      </c>
      <c r="G16" s="11">
        <f>G17</f>
        <v>2479937.52</v>
      </c>
      <c r="H16" s="11">
        <f t="shared" si="0"/>
        <v>95.42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>O17</f>
        <v>2598834.5</v>
      </c>
      <c r="P16" s="11">
        <f>P17</f>
        <v>2479937.52</v>
      </c>
      <c r="Q16" s="11">
        <f t="shared" si="1"/>
        <v>95.42</v>
      </c>
    </row>
    <row r="17" spans="1:17" ht="75.75" customHeight="1">
      <c r="A17" s="8" t="s">
        <v>22</v>
      </c>
      <c r="B17" s="17" t="s">
        <v>69</v>
      </c>
      <c r="C17" s="13" t="s">
        <v>17</v>
      </c>
      <c r="D17" s="14" t="s">
        <v>24</v>
      </c>
      <c r="E17" s="14" t="s">
        <v>14</v>
      </c>
      <c r="F17" s="18">
        <f>I17+L17+O17</f>
        <v>2598834.5</v>
      </c>
      <c r="G17" s="18">
        <f>J17+M17+P17</f>
        <v>2479937.52</v>
      </c>
      <c r="H17" s="18">
        <f t="shared" si="0"/>
        <v>95.42</v>
      </c>
      <c r="I17" s="15">
        <v>0</v>
      </c>
      <c r="J17" s="15">
        <v>0</v>
      </c>
      <c r="K17" s="18">
        <v>0</v>
      </c>
      <c r="L17" s="15">
        <v>0</v>
      </c>
      <c r="M17" s="15">
        <v>0</v>
      </c>
      <c r="N17" s="18">
        <v>0</v>
      </c>
      <c r="O17" s="15">
        <v>2598834.5</v>
      </c>
      <c r="P17" s="15">
        <v>2479937.52</v>
      </c>
      <c r="Q17" s="18">
        <f t="shared" si="1"/>
        <v>95.42</v>
      </c>
    </row>
    <row r="18" spans="1:17" ht="26.25" customHeight="1">
      <c r="A18" s="8">
        <v>4</v>
      </c>
      <c r="B18" s="9" t="s">
        <v>55</v>
      </c>
      <c r="C18" s="13" t="s">
        <v>56</v>
      </c>
      <c r="D18" s="14" t="s">
        <v>98</v>
      </c>
      <c r="E18" s="14" t="s">
        <v>99</v>
      </c>
      <c r="F18" s="11">
        <f>F19</f>
        <v>13746672</v>
      </c>
      <c r="G18" s="11">
        <f>G19</f>
        <v>13677938.64</v>
      </c>
      <c r="H18" s="11">
        <f t="shared" si="0"/>
        <v>99.5</v>
      </c>
      <c r="I18" s="11">
        <v>0</v>
      </c>
      <c r="J18" s="11">
        <v>0</v>
      </c>
      <c r="K18" s="11">
        <v>0</v>
      </c>
      <c r="L18" s="11">
        <f>L19</f>
        <v>13580000</v>
      </c>
      <c r="M18" s="11">
        <f>M19</f>
        <v>13512100</v>
      </c>
      <c r="N18" s="11">
        <f>ROUND(M18/L18*100,2)</f>
        <v>99.5</v>
      </c>
      <c r="O18" s="11">
        <f>O19</f>
        <v>166672</v>
      </c>
      <c r="P18" s="11">
        <f>P19</f>
        <v>165838.64</v>
      </c>
      <c r="Q18" s="11">
        <f t="shared" si="1"/>
        <v>99.5</v>
      </c>
    </row>
    <row r="19" spans="1:17" ht="21" customHeight="1">
      <c r="A19" s="86" t="s">
        <v>28</v>
      </c>
      <c r="B19" s="89" t="s">
        <v>102</v>
      </c>
      <c r="C19" s="13" t="s">
        <v>56</v>
      </c>
      <c r="D19" s="14" t="s">
        <v>98</v>
      </c>
      <c r="E19" s="14" t="s">
        <v>99</v>
      </c>
      <c r="F19" s="18">
        <f>F20+F21</f>
        <v>13746672</v>
      </c>
      <c r="G19" s="18">
        <f>G20+G21</f>
        <v>13677938.64</v>
      </c>
      <c r="H19" s="18">
        <f t="shared" si="0"/>
        <v>99.5</v>
      </c>
      <c r="I19" s="15">
        <v>0</v>
      </c>
      <c r="J19" s="15">
        <v>0</v>
      </c>
      <c r="K19" s="18">
        <v>0</v>
      </c>
      <c r="L19" s="18">
        <f>L20+L21</f>
        <v>13580000</v>
      </c>
      <c r="M19" s="18">
        <f>M20+M21</f>
        <v>13512100</v>
      </c>
      <c r="N19" s="18">
        <f>ROUND(M19/L19*100,2)</f>
        <v>99.5</v>
      </c>
      <c r="O19" s="18">
        <f>O20+O21</f>
        <v>166672</v>
      </c>
      <c r="P19" s="18">
        <f>P20+P21</f>
        <v>165838.64</v>
      </c>
      <c r="Q19" s="18">
        <f t="shared" si="1"/>
        <v>99.5</v>
      </c>
    </row>
    <row r="20" spans="1:17" ht="19.5" customHeight="1">
      <c r="A20" s="87"/>
      <c r="B20" s="90"/>
      <c r="C20" s="13" t="s">
        <v>56</v>
      </c>
      <c r="D20" s="14" t="s">
        <v>160</v>
      </c>
      <c r="E20" s="14" t="s">
        <v>14</v>
      </c>
      <c r="F20" s="18">
        <f>I20+L20+O20</f>
        <v>13580000</v>
      </c>
      <c r="G20" s="18">
        <f>J20+M20+P20</f>
        <v>13512100</v>
      </c>
      <c r="H20" s="18">
        <f t="shared" si="0"/>
        <v>99.5</v>
      </c>
      <c r="I20" s="15">
        <v>0</v>
      </c>
      <c r="J20" s="15">
        <v>0</v>
      </c>
      <c r="K20" s="18">
        <v>0</v>
      </c>
      <c r="L20" s="15">
        <v>13580000</v>
      </c>
      <c r="M20" s="15">
        <v>13512100</v>
      </c>
      <c r="N20" s="18">
        <f>ROUND(M20/L20*100,2)</f>
        <v>99.5</v>
      </c>
      <c r="O20" s="15">
        <v>0</v>
      </c>
      <c r="P20" s="15">
        <v>0</v>
      </c>
      <c r="Q20" s="18">
        <v>0</v>
      </c>
    </row>
    <row r="21" spans="1:17" ht="25.5" customHeight="1">
      <c r="A21" s="88"/>
      <c r="B21" s="91"/>
      <c r="C21" s="13" t="s">
        <v>56</v>
      </c>
      <c r="D21" s="14" t="s">
        <v>161</v>
      </c>
      <c r="E21" s="14" t="s">
        <v>14</v>
      </c>
      <c r="F21" s="18">
        <f>I21+L21+O21</f>
        <v>166672</v>
      </c>
      <c r="G21" s="18">
        <f>J21+M21+P21</f>
        <v>165838.64</v>
      </c>
      <c r="H21" s="18">
        <f t="shared" si="0"/>
        <v>99.5</v>
      </c>
      <c r="I21" s="15">
        <v>0</v>
      </c>
      <c r="J21" s="15">
        <v>0</v>
      </c>
      <c r="K21" s="18">
        <v>0</v>
      </c>
      <c r="L21" s="15">
        <v>0</v>
      </c>
      <c r="M21" s="15">
        <v>0</v>
      </c>
      <c r="N21" s="18">
        <v>0</v>
      </c>
      <c r="O21" s="15">
        <v>166672</v>
      </c>
      <c r="P21" s="15">
        <v>165838.64</v>
      </c>
      <c r="Q21" s="18">
        <f t="shared" si="1"/>
        <v>99.5</v>
      </c>
    </row>
    <row r="22" spans="1:17" ht="30" customHeight="1">
      <c r="A22" s="19" t="s">
        <v>32</v>
      </c>
      <c r="B22" s="22" t="s">
        <v>13</v>
      </c>
      <c r="C22" s="20" t="s">
        <v>0</v>
      </c>
      <c r="D22" s="14" t="s">
        <v>98</v>
      </c>
      <c r="E22" s="14" t="s">
        <v>99</v>
      </c>
      <c r="F22" s="23">
        <f>F23+F24</f>
        <v>2846693.36</v>
      </c>
      <c r="G22" s="23">
        <f>G23+G24</f>
        <v>2846693.36</v>
      </c>
      <c r="H22" s="11">
        <f t="shared" si="0"/>
        <v>100</v>
      </c>
      <c r="I22" s="23">
        <v>0</v>
      </c>
      <c r="J22" s="23">
        <v>0</v>
      </c>
      <c r="K22" s="11">
        <v>0</v>
      </c>
      <c r="L22" s="23">
        <v>0</v>
      </c>
      <c r="M22" s="23">
        <v>0</v>
      </c>
      <c r="N22" s="11">
        <v>0</v>
      </c>
      <c r="O22" s="23">
        <f>O23+O24</f>
        <v>2846693.36</v>
      </c>
      <c r="P22" s="23">
        <f>P23+P24</f>
        <v>2846693.36</v>
      </c>
      <c r="Q22" s="11">
        <f t="shared" si="1"/>
        <v>100</v>
      </c>
    </row>
    <row r="23" spans="1:17" ht="54" customHeight="1">
      <c r="A23" s="19" t="s">
        <v>33</v>
      </c>
      <c r="B23" s="25" t="s">
        <v>74</v>
      </c>
      <c r="C23" s="20" t="s">
        <v>0</v>
      </c>
      <c r="D23" s="21" t="s">
        <v>45</v>
      </c>
      <c r="E23" s="21" t="s">
        <v>29</v>
      </c>
      <c r="F23" s="18">
        <f>I23+L23+O23</f>
        <v>2619652.67</v>
      </c>
      <c r="G23" s="18">
        <f>J23+M23+P23</f>
        <v>2619652.67</v>
      </c>
      <c r="H23" s="18">
        <f t="shared" si="0"/>
        <v>100</v>
      </c>
      <c r="I23" s="24">
        <v>0</v>
      </c>
      <c r="J23" s="24">
        <v>0</v>
      </c>
      <c r="K23" s="24">
        <v>0</v>
      </c>
      <c r="L23" s="18">
        <v>0</v>
      </c>
      <c r="M23" s="18">
        <v>0</v>
      </c>
      <c r="N23" s="18">
        <v>0</v>
      </c>
      <c r="O23" s="18">
        <v>2619652.67</v>
      </c>
      <c r="P23" s="18">
        <v>2619652.67</v>
      </c>
      <c r="Q23" s="18">
        <f t="shared" si="1"/>
        <v>100</v>
      </c>
    </row>
    <row r="24" spans="1:17" ht="51" customHeight="1">
      <c r="A24" s="19" t="s">
        <v>103</v>
      </c>
      <c r="B24" s="25" t="s">
        <v>176</v>
      </c>
      <c r="C24" s="20" t="s">
        <v>0</v>
      </c>
      <c r="D24" s="21" t="s">
        <v>104</v>
      </c>
      <c r="E24" s="21" t="s">
        <v>29</v>
      </c>
      <c r="F24" s="18">
        <f>I24+L24+O24</f>
        <v>227040.69</v>
      </c>
      <c r="G24" s="18">
        <f>J24+M24+P24</f>
        <v>227040.69</v>
      </c>
      <c r="H24" s="18">
        <f t="shared" si="0"/>
        <v>100</v>
      </c>
      <c r="I24" s="24">
        <v>0</v>
      </c>
      <c r="J24" s="24">
        <v>0</v>
      </c>
      <c r="K24" s="18">
        <v>0</v>
      </c>
      <c r="L24" s="18">
        <v>0</v>
      </c>
      <c r="M24" s="18">
        <v>0</v>
      </c>
      <c r="N24" s="18">
        <v>0</v>
      </c>
      <c r="O24" s="18">
        <v>227040.69</v>
      </c>
      <c r="P24" s="18">
        <v>227040.69</v>
      </c>
      <c r="Q24" s="18">
        <f t="shared" si="1"/>
        <v>100</v>
      </c>
    </row>
    <row r="25" spans="1:17" ht="29.25" customHeight="1">
      <c r="A25" s="19" t="s">
        <v>34</v>
      </c>
      <c r="B25" s="22" t="s">
        <v>25</v>
      </c>
      <c r="C25" s="60" t="s">
        <v>26</v>
      </c>
      <c r="D25" s="61" t="s">
        <v>98</v>
      </c>
      <c r="E25" s="61" t="s">
        <v>99</v>
      </c>
      <c r="F25" s="23">
        <f>F26+F31+F32+F33</f>
        <v>6403180.96</v>
      </c>
      <c r="G25" s="23">
        <f>G26+G31+G32+G33</f>
        <v>6351152.609999999</v>
      </c>
      <c r="H25" s="11">
        <f t="shared" si="0"/>
        <v>99.19</v>
      </c>
      <c r="I25" s="23">
        <v>0</v>
      </c>
      <c r="J25" s="23">
        <v>0</v>
      </c>
      <c r="K25" s="11">
        <v>0</v>
      </c>
      <c r="L25" s="23">
        <f>L26+L31+L32+L33</f>
        <v>4030760.32</v>
      </c>
      <c r="M25" s="23">
        <f>M26+M31+M32+M33</f>
        <v>4030698.8899999997</v>
      </c>
      <c r="N25" s="11">
        <f>ROUND(M25/L25*100,2)</f>
        <v>100</v>
      </c>
      <c r="O25" s="23">
        <f>O26+O31+O32+O33</f>
        <v>2372420.64</v>
      </c>
      <c r="P25" s="23">
        <f>P26+P31+P32+P33</f>
        <v>2320453.72</v>
      </c>
      <c r="Q25" s="11">
        <f t="shared" si="1"/>
        <v>97.81</v>
      </c>
    </row>
    <row r="26" spans="1:17" ht="17.25" customHeight="1">
      <c r="A26" s="97" t="s">
        <v>35</v>
      </c>
      <c r="B26" s="99" t="s">
        <v>105</v>
      </c>
      <c r="C26" s="20" t="s">
        <v>26</v>
      </c>
      <c r="D26" s="21" t="s">
        <v>98</v>
      </c>
      <c r="E26" s="21" t="s">
        <v>99</v>
      </c>
      <c r="F26" s="18">
        <f aca="true" t="shared" si="2" ref="F26:G33">I26+L26+O26</f>
        <v>2264740.32</v>
      </c>
      <c r="G26" s="18">
        <f t="shared" si="2"/>
        <v>2264493.23</v>
      </c>
      <c r="H26" s="18">
        <f t="shared" si="0"/>
        <v>99.99</v>
      </c>
      <c r="I26" s="24">
        <v>0</v>
      </c>
      <c r="J26" s="24">
        <v>0</v>
      </c>
      <c r="K26" s="24">
        <v>0</v>
      </c>
      <c r="L26" s="18">
        <f>L27+L29</f>
        <v>2241860.32</v>
      </c>
      <c r="M26" s="18">
        <f>M27+M29</f>
        <v>2241847.11</v>
      </c>
      <c r="N26" s="18">
        <v>0</v>
      </c>
      <c r="O26" s="18">
        <f>O28+O30</f>
        <v>22880</v>
      </c>
      <c r="P26" s="18">
        <f>P28+P30</f>
        <v>22646.120000000003</v>
      </c>
      <c r="Q26" s="18">
        <f t="shared" si="1"/>
        <v>98.98</v>
      </c>
    </row>
    <row r="27" spans="1:17" ht="17.25" customHeight="1">
      <c r="A27" s="98"/>
      <c r="B27" s="100"/>
      <c r="C27" s="20" t="s">
        <v>26</v>
      </c>
      <c r="D27" s="21" t="s">
        <v>76</v>
      </c>
      <c r="E27" s="21" t="s">
        <v>29</v>
      </c>
      <c r="F27" s="18">
        <f t="shared" si="2"/>
        <v>925860.32</v>
      </c>
      <c r="G27" s="18">
        <f t="shared" si="2"/>
        <v>925847.11</v>
      </c>
      <c r="H27" s="18">
        <f t="shared" si="0"/>
        <v>100</v>
      </c>
      <c r="I27" s="24">
        <v>0</v>
      </c>
      <c r="J27" s="24">
        <v>0</v>
      </c>
      <c r="K27" s="24">
        <v>0</v>
      </c>
      <c r="L27" s="18">
        <v>925860.32</v>
      </c>
      <c r="M27" s="18">
        <v>925847.11</v>
      </c>
      <c r="N27" s="18">
        <f>ROUND(M27/L27*100,2)</f>
        <v>100</v>
      </c>
      <c r="O27" s="18">
        <v>0</v>
      </c>
      <c r="P27" s="18">
        <v>0</v>
      </c>
      <c r="Q27" s="18">
        <v>0</v>
      </c>
    </row>
    <row r="28" spans="1:17" ht="20.25" customHeight="1">
      <c r="A28" s="98"/>
      <c r="B28" s="100"/>
      <c r="C28" s="20" t="s">
        <v>26</v>
      </c>
      <c r="D28" s="21" t="s">
        <v>77</v>
      </c>
      <c r="E28" s="21" t="s">
        <v>29</v>
      </c>
      <c r="F28" s="18">
        <f t="shared" si="2"/>
        <v>9586</v>
      </c>
      <c r="G28" s="18">
        <f t="shared" si="2"/>
        <v>9352.12</v>
      </c>
      <c r="H28" s="18">
        <f t="shared" si="0"/>
        <v>97.56</v>
      </c>
      <c r="I28" s="24">
        <v>0</v>
      </c>
      <c r="J28" s="24">
        <v>0</v>
      </c>
      <c r="K28" s="24">
        <v>0</v>
      </c>
      <c r="L28" s="18">
        <v>0</v>
      </c>
      <c r="M28" s="18">
        <v>0</v>
      </c>
      <c r="N28" s="18">
        <v>0</v>
      </c>
      <c r="O28" s="18">
        <v>9586</v>
      </c>
      <c r="P28" s="18">
        <v>9352.12</v>
      </c>
      <c r="Q28" s="18">
        <f t="shared" si="1"/>
        <v>97.56</v>
      </c>
    </row>
    <row r="29" spans="1:17" ht="19.5" customHeight="1">
      <c r="A29" s="98"/>
      <c r="B29" s="100"/>
      <c r="C29" s="20" t="s">
        <v>26</v>
      </c>
      <c r="D29" s="21" t="s">
        <v>106</v>
      </c>
      <c r="E29" s="21" t="s">
        <v>29</v>
      </c>
      <c r="F29" s="18">
        <f t="shared" si="2"/>
        <v>1316000</v>
      </c>
      <c r="G29" s="18">
        <f t="shared" si="2"/>
        <v>1316000</v>
      </c>
      <c r="H29" s="18">
        <f t="shared" si="0"/>
        <v>100</v>
      </c>
      <c r="I29" s="24">
        <v>0</v>
      </c>
      <c r="J29" s="24">
        <v>0</v>
      </c>
      <c r="K29" s="24">
        <v>0</v>
      </c>
      <c r="L29" s="18">
        <v>1316000</v>
      </c>
      <c r="M29" s="18">
        <v>1316000</v>
      </c>
      <c r="N29" s="18">
        <f>ROUND(M29/L29*100,2)</f>
        <v>100</v>
      </c>
      <c r="O29" s="18">
        <v>0</v>
      </c>
      <c r="P29" s="18">
        <v>0</v>
      </c>
      <c r="Q29" s="18">
        <v>0</v>
      </c>
    </row>
    <row r="30" spans="1:17" ht="15" customHeight="1">
      <c r="A30" s="98"/>
      <c r="B30" s="100"/>
      <c r="C30" s="20" t="s">
        <v>26</v>
      </c>
      <c r="D30" s="21" t="s">
        <v>107</v>
      </c>
      <c r="E30" s="21" t="s">
        <v>29</v>
      </c>
      <c r="F30" s="18">
        <f t="shared" si="2"/>
        <v>13294</v>
      </c>
      <c r="G30" s="18">
        <f t="shared" si="2"/>
        <v>13294</v>
      </c>
      <c r="H30" s="18">
        <f t="shared" si="0"/>
        <v>100</v>
      </c>
      <c r="I30" s="24">
        <v>0</v>
      </c>
      <c r="J30" s="24">
        <v>0</v>
      </c>
      <c r="K30" s="24">
        <v>0</v>
      </c>
      <c r="L30" s="18">
        <v>0</v>
      </c>
      <c r="M30" s="18">
        <v>0</v>
      </c>
      <c r="N30" s="18">
        <v>0</v>
      </c>
      <c r="O30" s="18">
        <v>13294</v>
      </c>
      <c r="P30" s="18">
        <v>13294</v>
      </c>
      <c r="Q30" s="18">
        <f t="shared" si="1"/>
        <v>100</v>
      </c>
    </row>
    <row r="31" spans="1:17" ht="52.5" customHeight="1">
      <c r="A31" s="57" t="s">
        <v>89</v>
      </c>
      <c r="B31" s="54" t="s">
        <v>51</v>
      </c>
      <c r="C31" s="20" t="s">
        <v>26</v>
      </c>
      <c r="D31" s="21" t="s">
        <v>75</v>
      </c>
      <c r="E31" s="21" t="s">
        <v>29</v>
      </c>
      <c r="F31" s="18">
        <f t="shared" si="2"/>
        <v>1587847</v>
      </c>
      <c r="G31" s="18">
        <f t="shared" si="2"/>
        <v>1558008.85</v>
      </c>
      <c r="H31" s="18">
        <f t="shared" si="0"/>
        <v>98.12</v>
      </c>
      <c r="I31" s="24">
        <v>0</v>
      </c>
      <c r="J31" s="24">
        <v>0</v>
      </c>
      <c r="K31" s="24">
        <v>0</v>
      </c>
      <c r="L31" s="18">
        <v>0</v>
      </c>
      <c r="M31" s="18">
        <v>0</v>
      </c>
      <c r="N31" s="18">
        <v>0</v>
      </c>
      <c r="O31" s="18">
        <v>1587847</v>
      </c>
      <c r="P31" s="18">
        <v>1558008.85</v>
      </c>
      <c r="Q31" s="18">
        <f t="shared" si="1"/>
        <v>98.12</v>
      </c>
    </row>
    <row r="32" spans="1:17" ht="30" customHeight="1">
      <c r="A32" s="26" t="s">
        <v>108</v>
      </c>
      <c r="B32" s="54" t="s">
        <v>109</v>
      </c>
      <c r="C32" s="20" t="s">
        <v>26</v>
      </c>
      <c r="D32" s="21" t="s">
        <v>110</v>
      </c>
      <c r="E32" s="21" t="s">
        <v>14</v>
      </c>
      <c r="F32" s="18">
        <f t="shared" si="2"/>
        <v>1812159</v>
      </c>
      <c r="G32" s="18">
        <f t="shared" si="2"/>
        <v>1806993.8</v>
      </c>
      <c r="H32" s="18">
        <f t="shared" si="0"/>
        <v>99.71</v>
      </c>
      <c r="I32" s="24">
        <v>0</v>
      </c>
      <c r="J32" s="24">
        <v>0</v>
      </c>
      <c r="K32" s="11">
        <v>0</v>
      </c>
      <c r="L32" s="18">
        <v>1788900</v>
      </c>
      <c r="M32" s="18">
        <v>1788851.78</v>
      </c>
      <c r="N32" s="18">
        <f>ROUND(M32/L32*100,2)</f>
        <v>100</v>
      </c>
      <c r="O32" s="18">
        <v>23259</v>
      </c>
      <c r="P32" s="18">
        <v>18142.02</v>
      </c>
      <c r="Q32" s="18">
        <f>ROUND(P32/O32*100,2)</f>
        <v>78</v>
      </c>
    </row>
    <row r="33" spans="1:17" ht="30.75" customHeight="1">
      <c r="A33" s="58" t="s">
        <v>111</v>
      </c>
      <c r="B33" s="54" t="s">
        <v>112</v>
      </c>
      <c r="C33" s="20" t="s">
        <v>26</v>
      </c>
      <c r="D33" s="21" t="s">
        <v>113</v>
      </c>
      <c r="E33" s="21" t="s">
        <v>29</v>
      </c>
      <c r="F33" s="18">
        <f t="shared" si="2"/>
        <v>738434.64</v>
      </c>
      <c r="G33" s="18">
        <f t="shared" si="2"/>
        <v>721656.73</v>
      </c>
      <c r="H33" s="18">
        <f t="shared" si="0"/>
        <v>97.73</v>
      </c>
      <c r="I33" s="24">
        <v>0</v>
      </c>
      <c r="J33" s="24">
        <v>0</v>
      </c>
      <c r="K33" s="11">
        <v>0</v>
      </c>
      <c r="L33" s="18">
        <v>0</v>
      </c>
      <c r="M33" s="18">
        <v>0</v>
      </c>
      <c r="N33" s="18">
        <v>0</v>
      </c>
      <c r="O33" s="18">
        <v>738434.64</v>
      </c>
      <c r="P33" s="18">
        <v>721656.73</v>
      </c>
      <c r="Q33" s="18">
        <f>ROUND(P33/O33*100,2)</f>
        <v>97.73</v>
      </c>
    </row>
    <row r="34" spans="1:17" ht="30.75" customHeight="1">
      <c r="A34" s="8" t="s">
        <v>36</v>
      </c>
      <c r="B34" s="9" t="s">
        <v>46</v>
      </c>
      <c r="C34" s="48" t="s">
        <v>47</v>
      </c>
      <c r="D34" s="61" t="s">
        <v>98</v>
      </c>
      <c r="E34" s="61" t="s">
        <v>99</v>
      </c>
      <c r="F34" s="11">
        <f>F35+F36+F37</f>
        <v>941307</v>
      </c>
      <c r="G34" s="11">
        <f>G35+G36+G37</f>
        <v>941307</v>
      </c>
      <c r="H34" s="11">
        <f t="shared" si="0"/>
        <v>100</v>
      </c>
      <c r="I34" s="11">
        <v>0</v>
      </c>
      <c r="J34" s="11">
        <v>0</v>
      </c>
      <c r="K34" s="11">
        <v>0</v>
      </c>
      <c r="L34" s="11">
        <f>L35</f>
        <v>0</v>
      </c>
      <c r="M34" s="11">
        <f>M35</f>
        <v>0</v>
      </c>
      <c r="N34" s="11">
        <v>0</v>
      </c>
      <c r="O34" s="11">
        <f>O35+O36+O37</f>
        <v>941307</v>
      </c>
      <c r="P34" s="11">
        <f>P35+P36+P37</f>
        <v>941307</v>
      </c>
      <c r="Q34" s="11">
        <f t="shared" si="1"/>
        <v>100</v>
      </c>
    </row>
    <row r="35" spans="1:17" ht="33.75" customHeight="1">
      <c r="A35" s="8" t="s">
        <v>37</v>
      </c>
      <c r="B35" s="17" t="s">
        <v>114</v>
      </c>
      <c r="C35" s="13" t="s">
        <v>47</v>
      </c>
      <c r="D35" s="14" t="s">
        <v>115</v>
      </c>
      <c r="E35" s="14" t="s">
        <v>29</v>
      </c>
      <c r="F35" s="18">
        <f aca="true" t="shared" si="3" ref="F35:G37">I35+L35+O35</f>
        <v>478410</v>
      </c>
      <c r="G35" s="18">
        <f t="shared" si="3"/>
        <v>478410</v>
      </c>
      <c r="H35" s="18">
        <f t="shared" si="0"/>
        <v>100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478410</v>
      </c>
      <c r="P35" s="18">
        <v>478410</v>
      </c>
      <c r="Q35" s="18">
        <f t="shared" si="1"/>
        <v>100</v>
      </c>
    </row>
    <row r="36" spans="1:17" ht="52.5" customHeight="1">
      <c r="A36" s="46" t="s">
        <v>134</v>
      </c>
      <c r="B36" s="65" t="s">
        <v>135</v>
      </c>
      <c r="C36" s="13" t="s">
        <v>47</v>
      </c>
      <c r="D36" s="14" t="s">
        <v>136</v>
      </c>
      <c r="E36" s="14" t="s">
        <v>29</v>
      </c>
      <c r="F36" s="18">
        <f t="shared" si="3"/>
        <v>79880</v>
      </c>
      <c r="G36" s="18">
        <f t="shared" si="3"/>
        <v>79880</v>
      </c>
      <c r="H36" s="18">
        <f>ROUND(G36/F36*100,2)</f>
        <v>100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79880</v>
      </c>
      <c r="P36" s="18">
        <v>79880</v>
      </c>
      <c r="Q36" s="18">
        <f t="shared" si="1"/>
        <v>100</v>
      </c>
    </row>
    <row r="37" spans="1:17" ht="42" customHeight="1">
      <c r="A37" s="27" t="s">
        <v>137</v>
      </c>
      <c r="B37" s="17" t="s">
        <v>139</v>
      </c>
      <c r="C37" s="13" t="s">
        <v>47</v>
      </c>
      <c r="D37" s="14" t="s">
        <v>138</v>
      </c>
      <c r="E37" s="14" t="s">
        <v>29</v>
      </c>
      <c r="F37" s="18">
        <f t="shared" si="3"/>
        <v>383017</v>
      </c>
      <c r="G37" s="18">
        <f t="shared" si="3"/>
        <v>383017</v>
      </c>
      <c r="H37" s="18">
        <f>ROUND(G37/F37*100,2)</f>
        <v>100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383017</v>
      </c>
      <c r="P37" s="18">
        <v>383017</v>
      </c>
      <c r="Q37" s="18">
        <f t="shared" si="1"/>
        <v>100</v>
      </c>
    </row>
    <row r="38" spans="1:17" ht="36" customHeight="1">
      <c r="A38" s="46" t="s">
        <v>38</v>
      </c>
      <c r="B38" s="47" t="s">
        <v>53</v>
      </c>
      <c r="C38" s="48" t="s">
        <v>52</v>
      </c>
      <c r="D38" s="49" t="s">
        <v>98</v>
      </c>
      <c r="E38" s="49" t="s">
        <v>99</v>
      </c>
      <c r="F38" s="11">
        <f>F39+F40+F43</f>
        <v>1469370</v>
      </c>
      <c r="G38" s="11">
        <f>G39+G40+G43</f>
        <v>1469370</v>
      </c>
      <c r="H38" s="11">
        <f t="shared" si="0"/>
        <v>100</v>
      </c>
      <c r="I38" s="18">
        <v>0</v>
      </c>
      <c r="J38" s="18">
        <v>0</v>
      </c>
      <c r="K38" s="18">
        <v>0</v>
      </c>
      <c r="L38" s="11">
        <f>L39+L40+L43</f>
        <v>1264836</v>
      </c>
      <c r="M38" s="11">
        <f>M39+M40+M43</f>
        <v>1264836</v>
      </c>
      <c r="N38" s="11">
        <f>ROUND(M38/L38*100,2)</f>
        <v>100</v>
      </c>
      <c r="O38" s="11">
        <f>O39+O40+O43</f>
        <v>204534</v>
      </c>
      <c r="P38" s="11">
        <f>P39+P40+P43</f>
        <v>204534</v>
      </c>
      <c r="Q38" s="11">
        <f t="shared" si="1"/>
        <v>100</v>
      </c>
    </row>
    <row r="39" spans="1:17" ht="39.75" customHeight="1">
      <c r="A39" s="56" t="s">
        <v>39</v>
      </c>
      <c r="B39" s="55" t="s">
        <v>117</v>
      </c>
      <c r="C39" s="13" t="s">
        <v>52</v>
      </c>
      <c r="D39" s="14" t="s">
        <v>116</v>
      </c>
      <c r="E39" s="14" t="s">
        <v>29</v>
      </c>
      <c r="F39" s="18">
        <f>I39+L39+O39</f>
        <v>60000</v>
      </c>
      <c r="G39" s="18">
        <f>J39+M39+P39</f>
        <v>60000</v>
      </c>
      <c r="H39" s="18">
        <f t="shared" si="0"/>
        <v>100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60000</v>
      </c>
      <c r="P39" s="18">
        <v>60000</v>
      </c>
      <c r="Q39" s="18">
        <f t="shared" si="1"/>
        <v>100</v>
      </c>
    </row>
    <row r="40" spans="1:17" ht="20.25" customHeight="1">
      <c r="A40" s="86" t="s">
        <v>58</v>
      </c>
      <c r="B40" s="89" t="s">
        <v>118</v>
      </c>
      <c r="C40" s="13" t="s">
        <v>52</v>
      </c>
      <c r="D40" s="14" t="s">
        <v>98</v>
      </c>
      <c r="E40" s="14" t="s">
        <v>99</v>
      </c>
      <c r="F40" s="18">
        <f>F41+F42</f>
        <v>387657.48</v>
      </c>
      <c r="G40" s="18">
        <f>G41+G42</f>
        <v>387657.48</v>
      </c>
      <c r="H40" s="18">
        <f aca="true" t="shared" si="4" ref="H40:H45">ROUND(G40/F40*100,2)</f>
        <v>100</v>
      </c>
      <c r="I40" s="18">
        <v>0</v>
      </c>
      <c r="J40" s="18">
        <v>0</v>
      </c>
      <c r="K40" s="18">
        <v>0</v>
      </c>
      <c r="L40" s="18">
        <f>L41</f>
        <v>352415.89</v>
      </c>
      <c r="M40" s="18">
        <f>M41</f>
        <v>352415.89</v>
      </c>
      <c r="N40" s="18">
        <f>ROUND(M40/L40*100,2)</f>
        <v>100</v>
      </c>
      <c r="O40" s="18">
        <f>O42</f>
        <v>35241.59</v>
      </c>
      <c r="P40" s="18">
        <f>P42</f>
        <v>35241.59</v>
      </c>
      <c r="Q40" s="18">
        <f>ROUND(P40/O40*100,2)</f>
        <v>100</v>
      </c>
    </row>
    <row r="41" spans="1:17" ht="20.25" customHeight="1">
      <c r="A41" s="87"/>
      <c r="B41" s="90"/>
      <c r="C41" s="13" t="s">
        <v>52</v>
      </c>
      <c r="D41" s="14" t="s">
        <v>80</v>
      </c>
      <c r="E41" s="14" t="s">
        <v>29</v>
      </c>
      <c r="F41" s="18">
        <f>I41+L41+O41</f>
        <v>352415.89</v>
      </c>
      <c r="G41" s="18">
        <f>J41+M41+P41</f>
        <v>352415.89</v>
      </c>
      <c r="H41" s="18">
        <f t="shared" si="4"/>
        <v>100</v>
      </c>
      <c r="I41" s="18">
        <v>0</v>
      </c>
      <c r="J41" s="18">
        <v>0</v>
      </c>
      <c r="K41" s="18">
        <v>0</v>
      </c>
      <c r="L41" s="18">
        <v>352415.89</v>
      </c>
      <c r="M41" s="18">
        <v>352415.89</v>
      </c>
      <c r="N41" s="18">
        <f>ROUND(M41/L41*100,2)</f>
        <v>100</v>
      </c>
      <c r="O41" s="18">
        <v>0</v>
      </c>
      <c r="P41" s="18">
        <v>0</v>
      </c>
      <c r="Q41" s="18">
        <v>0</v>
      </c>
    </row>
    <row r="42" spans="1:17" ht="20.25" customHeight="1">
      <c r="A42" s="88"/>
      <c r="B42" s="91"/>
      <c r="C42" s="13" t="s">
        <v>52</v>
      </c>
      <c r="D42" s="14" t="s">
        <v>81</v>
      </c>
      <c r="E42" s="14" t="s">
        <v>29</v>
      </c>
      <c r="F42" s="18">
        <f>I42+L42+O42</f>
        <v>35241.59</v>
      </c>
      <c r="G42" s="18">
        <f>J42+M42+P42</f>
        <v>35241.59</v>
      </c>
      <c r="H42" s="18">
        <f t="shared" si="4"/>
        <v>100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35241.59</v>
      </c>
      <c r="P42" s="18">
        <v>35241.59</v>
      </c>
      <c r="Q42" s="18">
        <f>ROUND(P42/O42*100,2)</f>
        <v>100</v>
      </c>
    </row>
    <row r="43" spans="1:17" ht="21" customHeight="1">
      <c r="A43" s="86" t="s">
        <v>61</v>
      </c>
      <c r="B43" s="89" t="s">
        <v>119</v>
      </c>
      <c r="C43" s="13" t="s">
        <v>52</v>
      </c>
      <c r="D43" s="14" t="s">
        <v>98</v>
      </c>
      <c r="E43" s="14" t="s">
        <v>99</v>
      </c>
      <c r="F43" s="18">
        <f>F44+F45</f>
        <v>1021712.52</v>
      </c>
      <c r="G43" s="18">
        <f>G44+G45</f>
        <v>1021712.52</v>
      </c>
      <c r="H43" s="18">
        <f t="shared" si="4"/>
        <v>100</v>
      </c>
      <c r="I43" s="18">
        <v>0</v>
      </c>
      <c r="J43" s="18">
        <v>0</v>
      </c>
      <c r="K43" s="18">
        <v>0</v>
      </c>
      <c r="L43" s="18">
        <f>L44+L45</f>
        <v>912420.11</v>
      </c>
      <c r="M43" s="18">
        <f>M44+M45</f>
        <v>912420.11</v>
      </c>
      <c r="N43" s="18">
        <f>ROUND(M43/L43*100,2)</f>
        <v>100</v>
      </c>
      <c r="O43" s="18">
        <f>O44+O45</f>
        <v>109292.41</v>
      </c>
      <c r="P43" s="18">
        <f>P44+P45</f>
        <v>109292.41</v>
      </c>
      <c r="Q43" s="18">
        <f t="shared" si="1"/>
        <v>100</v>
      </c>
    </row>
    <row r="44" spans="1:17" ht="18" customHeight="1">
      <c r="A44" s="87"/>
      <c r="B44" s="90"/>
      <c r="C44" s="13" t="s">
        <v>52</v>
      </c>
      <c r="D44" s="14" t="s">
        <v>78</v>
      </c>
      <c r="E44" s="14" t="s">
        <v>29</v>
      </c>
      <c r="F44" s="18">
        <f>I44+L44+O44</f>
        <v>912420.11</v>
      </c>
      <c r="G44" s="18">
        <f>J44+M44+P44</f>
        <v>912420.11</v>
      </c>
      <c r="H44" s="18">
        <f t="shared" si="4"/>
        <v>100</v>
      </c>
      <c r="I44" s="18">
        <v>0</v>
      </c>
      <c r="J44" s="18">
        <v>0</v>
      </c>
      <c r="K44" s="18">
        <v>0</v>
      </c>
      <c r="L44" s="18">
        <v>912420.11</v>
      </c>
      <c r="M44" s="18">
        <v>912420.11</v>
      </c>
      <c r="N44" s="18">
        <f>ROUND(M44/L44*100,2)</f>
        <v>100</v>
      </c>
      <c r="O44" s="18">
        <v>0</v>
      </c>
      <c r="P44" s="18">
        <v>0</v>
      </c>
      <c r="Q44" s="18">
        <v>0</v>
      </c>
    </row>
    <row r="45" spans="1:17" ht="16.5" customHeight="1">
      <c r="A45" s="88"/>
      <c r="B45" s="91"/>
      <c r="C45" s="13" t="s">
        <v>52</v>
      </c>
      <c r="D45" s="14" t="s">
        <v>79</v>
      </c>
      <c r="E45" s="14" t="s">
        <v>29</v>
      </c>
      <c r="F45" s="18">
        <f>I45+L45+O45</f>
        <v>109292.41</v>
      </c>
      <c r="G45" s="18">
        <f>J45+M45+P45</f>
        <v>109292.41</v>
      </c>
      <c r="H45" s="18">
        <f t="shared" si="4"/>
        <v>100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109292.41</v>
      </c>
      <c r="P45" s="18">
        <v>109292.41</v>
      </c>
      <c r="Q45" s="18">
        <f t="shared" si="1"/>
        <v>100</v>
      </c>
    </row>
    <row r="46" spans="1:17" ht="31.5" customHeight="1">
      <c r="A46" s="8" t="s">
        <v>120</v>
      </c>
      <c r="B46" s="9" t="s">
        <v>82</v>
      </c>
      <c r="C46" s="48" t="s">
        <v>41</v>
      </c>
      <c r="D46" s="49" t="s">
        <v>98</v>
      </c>
      <c r="E46" s="49" t="s">
        <v>99</v>
      </c>
      <c r="F46" s="11">
        <f>F47+F48</f>
        <v>424637.5</v>
      </c>
      <c r="G46" s="11">
        <f>G47+G48</f>
        <v>424634.5</v>
      </c>
      <c r="H46" s="11">
        <f t="shared" si="0"/>
        <v>100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f>O47+O48</f>
        <v>424637.5</v>
      </c>
      <c r="P46" s="11">
        <f>P47+P48</f>
        <v>424634.5</v>
      </c>
      <c r="Q46" s="11">
        <f t="shared" si="1"/>
        <v>100</v>
      </c>
    </row>
    <row r="47" spans="1:17" ht="69" customHeight="1">
      <c r="A47" s="27" t="s">
        <v>40</v>
      </c>
      <c r="B47" s="16" t="s">
        <v>121</v>
      </c>
      <c r="C47" s="13" t="s">
        <v>41</v>
      </c>
      <c r="D47" s="14" t="s">
        <v>122</v>
      </c>
      <c r="E47" s="10">
        <v>612</v>
      </c>
      <c r="F47" s="18">
        <f>I47+L47+O47</f>
        <v>125298.5</v>
      </c>
      <c r="G47" s="18">
        <f>J47+M47+P47</f>
        <v>125298.5</v>
      </c>
      <c r="H47" s="18">
        <f t="shared" si="0"/>
        <v>100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125298.5</v>
      </c>
      <c r="P47" s="18">
        <v>125298.5</v>
      </c>
      <c r="Q47" s="18">
        <f t="shared" si="1"/>
        <v>100</v>
      </c>
    </row>
    <row r="48" spans="1:17" ht="41.25" customHeight="1">
      <c r="A48" s="8" t="s">
        <v>140</v>
      </c>
      <c r="B48" s="16" t="s">
        <v>142</v>
      </c>
      <c r="C48" s="13" t="s">
        <v>41</v>
      </c>
      <c r="D48" s="14" t="s">
        <v>141</v>
      </c>
      <c r="E48" s="10">
        <v>612</v>
      </c>
      <c r="F48" s="18">
        <f>I48+L48+O48</f>
        <v>299339</v>
      </c>
      <c r="G48" s="18">
        <f>J48+M48+P48</f>
        <v>299336</v>
      </c>
      <c r="H48" s="18">
        <f t="shared" si="0"/>
        <v>100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299339</v>
      </c>
      <c r="P48" s="18">
        <v>299336</v>
      </c>
      <c r="Q48" s="18">
        <f t="shared" si="1"/>
        <v>100</v>
      </c>
    </row>
    <row r="49" spans="1:17" ht="27.75" customHeight="1">
      <c r="A49" s="63" t="s">
        <v>70</v>
      </c>
      <c r="B49" s="9" t="s">
        <v>123</v>
      </c>
      <c r="C49" s="48" t="s">
        <v>126</v>
      </c>
      <c r="D49" s="49" t="s">
        <v>98</v>
      </c>
      <c r="E49" s="49" t="s">
        <v>99</v>
      </c>
      <c r="F49" s="11">
        <f aca="true" t="shared" si="5" ref="F49:G53">I49+L49+O49</f>
        <v>245630</v>
      </c>
      <c r="G49" s="11">
        <f>J49+M49+P49</f>
        <v>245630</v>
      </c>
      <c r="H49" s="11">
        <f t="shared" si="0"/>
        <v>100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f>O50+O51</f>
        <v>245630</v>
      </c>
      <c r="P49" s="11">
        <f>P50+P51</f>
        <v>245630</v>
      </c>
      <c r="Q49" s="11">
        <f t="shared" si="1"/>
        <v>100</v>
      </c>
    </row>
    <row r="50" spans="1:17" ht="40.5" customHeight="1">
      <c r="A50" s="8" t="s">
        <v>71</v>
      </c>
      <c r="B50" s="16" t="s">
        <v>124</v>
      </c>
      <c r="C50" s="13" t="s">
        <v>126</v>
      </c>
      <c r="D50" s="14" t="s">
        <v>127</v>
      </c>
      <c r="E50" s="10">
        <v>243</v>
      </c>
      <c r="F50" s="18">
        <f t="shared" si="5"/>
        <v>95229</v>
      </c>
      <c r="G50" s="18">
        <f>J50+M50+P50</f>
        <v>95229</v>
      </c>
      <c r="H50" s="18">
        <f t="shared" si="0"/>
        <v>100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95229</v>
      </c>
      <c r="P50" s="18">
        <v>95229</v>
      </c>
      <c r="Q50" s="18">
        <f t="shared" si="1"/>
        <v>100</v>
      </c>
    </row>
    <row r="51" spans="1:17" ht="57" customHeight="1">
      <c r="A51" s="8" t="s">
        <v>72</v>
      </c>
      <c r="B51" s="16" t="s">
        <v>125</v>
      </c>
      <c r="C51" s="13" t="s">
        <v>126</v>
      </c>
      <c r="D51" s="14" t="s">
        <v>128</v>
      </c>
      <c r="E51" s="10">
        <v>243</v>
      </c>
      <c r="F51" s="18">
        <f t="shared" si="5"/>
        <v>150401</v>
      </c>
      <c r="G51" s="18">
        <f>J51+M51+P51</f>
        <v>150401</v>
      </c>
      <c r="H51" s="18">
        <f t="shared" si="0"/>
        <v>100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150401</v>
      </c>
      <c r="P51" s="18">
        <v>150401</v>
      </c>
      <c r="Q51" s="18">
        <f t="shared" si="1"/>
        <v>100</v>
      </c>
    </row>
    <row r="52" spans="1:17" ht="33" customHeight="1">
      <c r="A52" s="8">
        <v>11</v>
      </c>
      <c r="B52" s="9" t="s">
        <v>129</v>
      </c>
      <c r="C52" s="64">
        <v>1101</v>
      </c>
      <c r="D52" s="49" t="s">
        <v>98</v>
      </c>
      <c r="E52" s="49" t="s">
        <v>99</v>
      </c>
      <c r="F52" s="11">
        <f>F53+F54</f>
        <v>230321.80000000002</v>
      </c>
      <c r="G52" s="11">
        <f>G53+G54</f>
        <v>230321.80000000002</v>
      </c>
      <c r="H52" s="11">
        <f t="shared" si="0"/>
        <v>100</v>
      </c>
      <c r="I52" s="11">
        <v>0</v>
      </c>
      <c r="J52" s="11">
        <v>0</v>
      </c>
      <c r="K52" s="11">
        <v>0</v>
      </c>
      <c r="L52" s="11">
        <f>L53+L55+L56</f>
        <v>0</v>
      </c>
      <c r="M52" s="11">
        <f>M53+M55+M56</f>
        <v>0</v>
      </c>
      <c r="N52" s="11">
        <v>0</v>
      </c>
      <c r="O52" s="11">
        <f>O53+O54</f>
        <v>230321.80000000002</v>
      </c>
      <c r="P52" s="11">
        <f>P53+P54</f>
        <v>230321.80000000002</v>
      </c>
      <c r="Q52" s="11">
        <f t="shared" si="1"/>
        <v>100</v>
      </c>
    </row>
    <row r="53" spans="1:17" ht="83.25" customHeight="1">
      <c r="A53" s="56" t="s">
        <v>130</v>
      </c>
      <c r="B53" s="59" t="s">
        <v>179</v>
      </c>
      <c r="C53" s="13" t="s">
        <v>83</v>
      </c>
      <c r="D53" s="14" t="s">
        <v>131</v>
      </c>
      <c r="E53" s="14" t="s">
        <v>29</v>
      </c>
      <c r="F53" s="18">
        <f t="shared" si="5"/>
        <v>70738.6</v>
      </c>
      <c r="G53" s="18">
        <f t="shared" si="5"/>
        <v>70738.6</v>
      </c>
      <c r="H53" s="18">
        <f t="shared" si="0"/>
        <v>100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70738.6</v>
      </c>
      <c r="P53" s="18">
        <v>70738.6</v>
      </c>
      <c r="Q53" s="18">
        <f t="shared" si="1"/>
        <v>100</v>
      </c>
    </row>
    <row r="54" spans="1:17" ht="58.5" customHeight="1">
      <c r="A54" s="27" t="s">
        <v>143</v>
      </c>
      <c r="B54" s="62" t="s">
        <v>181</v>
      </c>
      <c r="C54" s="13" t="s">
        <v>83</v>
      </c>
      <c r="D54" s="14" t="s">
        <v>144</v>
      </c>
      <c r="E54" s="14" t="s">
        <v>29</v>
      </c>
      <c r="F54" s="18">
        <f>I54+L54+O54</f>
        <v>159583.2</v>
      </c>
      <c r="G54" s="18">
        <f>J54+M54+P54</f>
        <v>159583.2</v>
      </c>
      <c r="H54" s="18">
        <f t="shared" si="0"/>
        <v>100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159583.2</v>
      </c>
      <c r="P54" s="18">
        <v>159583.2</v>
      </c>
      <c r="Q54" s="18">
        <f t="shared" si="1"/>
        <v>100</v>
      </c>
    </row>
    <row r="55" spans="1:17" ht="30" customHeight="1">
      <c r="A55" s="8" t="s">
        <v>59</v>
      </c>
      <c r="B55" s="50" t="s">
        <v>85</v>
      </c>
      <c r="C55" s="48" t="s">
        <v>48</v>
      </c>
      <c r="D55" s="49" t="s">
        <v>98</v>
      </c>
      <c r="E55" s="49" t="s">
        <v>99</v>
      </c>
      <c r="F55" s="11">
        <f aca="true" t="shared" si="6" ref="F55:G57">I55+L55+O55</f>
        <v>765984</v>
      </c>
      <c r="G55" s="11">
        <f t="shared" si="6"/>
        <v>764153.5800000001</v>
      </c>
      <c r="H55" s="11">
        <f t="shared" si="0"/>
        <v>99.76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f>O56+O57</f>
        <v>765984</v>
      </c>
      <c r="P55" s="11">
        <f>P56+P57</f>
        <v>764153.5800000001</v>
      </c>
      <c r="Q55" s="11">
        <f t="shared" si="1"/>
        <v>99.76</v>
      </c>
    </row>
    <row r="56" spans="1:17" ht="66" customHeight="1">
      <c r="A56" s="8" t="s">
        <v>60</v>
      </c>
      <c r="B56" s="17" t="s">
        <v>182</v>
      </c>
      <c r="C56" s="13" t="s">
        <v>48</v>
      </c>
      <c r="D56" s="14" t="s">
        <v>132</v>
      </c>
      <c r="E56" s="14" t="s">
        <v>29</v>
      </c>
      <c r="F56" s="18">
        <f t="shared" si="6"/>
        <v>366084</v>
      </c>
      <c r="G56" s="18">
        <f t="shared" si="6"/>
        <v>364253.58</v>
      </c>
      <c r="H56" s="18">
        <f t="shared" si="0"/>
        <v>99.5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366084</v>
      </c>
      <c r="P56" s="18">
        <v>364253.58</v>
      </c>
      <c r="Q56" s="18">
        <f t="shared" si="1"/>
        <v>99.5</v>
      </c>
    </row>
    <row r="57" spans="1:17" ht="69" customHeight="1">
      <c r="A57" s="8" t="s">
        <v>84</v>
      </c>
      <c r="B57" s="17" t="s">
        <v>177</v>
      </c>
      <c r="C57" s="13" t="s">
        <v>48</v>
      </c>
      <c r="D57" s="14" t="s">
        <v>133</v>
      </c>
      <c r="E57" s="14" t="s">
        <v>29</v>
      </c>
      <c r="F57" s="18">
        <f t="shared" si="6"/>
        <v>399900</v>
      </c>
      <c r="G57" s="18">
        <f t="shared" si="6"/>
        <v>399900</v>
      </c>
      <c r="H57" s="18">
        <f t="shared" si="0"/>
        <v>100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399900</v>
      </c>
      <c r="P57" s="18">
        <v>399900</v>
      </c>
      <c r="Q57" s="18">
        <f t="shared" si="1"/>
        <v>100</v>
      </c>
    </row>
    <row r="58" spans="1:17" ht="18.75" customHeight="1">
      <c r="A58" s="28"/>
      <c r="B58" s="41" t="s">
        <v>7</v>
      </c>
      <c r="C58" s="29"/>
      <c r="D58" s="29"/>
      <c r="E58" s="29"/>
      <c r="F58" s="11">
        <f>F11+F13+F16+F18+F22+F25+F34+F38+F46+F49+F52+F55</f>
        <v>35691417.16</v>
      </c>
      <c r="G58" s="11">
        <f>G11+G13+G16+G18+G22+G25+G34+G38+G46+G49+G52+G55</f>
        <v>35449925.05</v>
      </c>
      <c r="H58" s="11">
        <f t="shared" si="0"/>
        <v>99.32</v>
      </c>
      <c r="I58" s="11">
        <f>I11+I13+I16+I18+I22+I25+I34+I38+I46+I49+I52+I55</f>
        <v>0</v>
      </c>
      <c r="J58" s="11">
        <f>J11+J13+J16+J18+J22+J25+J34+J38+J46+J49+J52+J55</f>
        <v>0</v>
      </c>
      <c r="K58" s="11">
        <v>0</v>
      </c>
      <c r="L58" s="11">
        <f>L11+L13+L16+L18+L22+L25+L34+L38+L46+L49+L52+L55</f>
        <v>18875596.32</v>
      </c>
      <c r="M58" s="11">
        <f>M11+M13+M16+M18+M22+M25+M34+M38+M46+M49+M52+M55</f>
        <v>18807634.89</v>
      </c>
      <c r="N58" s="11">
        <f>ROUND(M58/L58*100,2)</f>
        <v>99.64</v>
      </c>
      <c r="O58" s="11">
        <f>O11+O13+O16+O18+O22+O25+O34+O38+O46+O49+O52+O55</f>
        <v>16815820.84</v>
      </c>
      <c r="P58" s="11">
        <f>P11+P13+P16+P18+P22+P25+P34+P38+P46+P49+P52+P55</f>
        <v>16642290.160000002</v>
      </c>
      <c r="Q58" s="11">
        <f t="shared" si="1"/>
        <v>98.97</v>
      </c>
    </row>
    <row r="59" spans="1:17" ht="12.75">
      <c r="A59" s="2"/>
      <c r="B59" s="6"/>
      <c r="C59" s="30"/>
      <c r="D59" s="30"/>
      <c r="E59" s="30"/>
      <c r="F59" s="31"/>
      <c r="G59" s="31"/>
      <c r="H59" s="31"/>
      <c r="I59" s="32"/>
      <c r="J59" s="32"/>
      <c r="K59" s="31"/>
      <c r="L59" s="32"/>
      <c r="M59" s="32"/>
      <c r="N59" s="32"/>
      <c r="O59" s="32"/>
      <c r="P59" s="32"/>
      <c r="Q59" s="32"/>
    </row>
    <row r="60" spans="1:17" ht="12.75">
      <c r="A60" s="2"/>
      <c r="B60" s="6"/>
      <c r="C60" s="30"/>
      <c r="D60" s="30"/>
      <c r="E60" s="30"/>
      <c r="F60" s="31"/>
      <c r="G60" s="31"/>
      <c r="H60" s="31"/>
      <c r="I60" s="32"/>
      <c r="J60" s="32"/>
      <c r="K60" s="31"/>
      <c r="L60" s="32"/>
      <c r="M60" s="32"/>
      <c r="N60" s="32"/>
      <c r="O60" s="32"/>
      <c r="P60" s="32"/>
      <c r="Q60" s="32"/>
    </row>
    <row r="61" spans="1:17" ht="12.75">
      <c r="A61" s="2"/>
      <c r="B61" s="6"/>
      <c r="C61" s="30"/>
      <c r="D61" s="2"/>
      <c r="E61" s="3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1"/>
    </row>
    <row r="62" spans="1:17" ht="12.75">
      <c r="A62" s="2"/>
      <c r="B62" s="6" t="s">
        <v>11</v>
      </c>
      <c r="C62" s="2"/>
      <c r="D62" s="43"/>
      <c r="E62" s="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2"/>
    </row>
    <row r="63" spans="1:17" ht="55.5" customHeight="1">
      <c r="A63" s="10" t="s">
        <v>1</v>
      </c>
      <c r="B63" s="42" t="s">
        <v>6</v>
      </c>
      <c r="C63" s="77" t="s">
        <v>3</v>
      </c>
      <c r="D63" s="78"/>
      <c r="E63" s="10" t="s">
        <v>23</v>
      </c>
      <c r="F63" s="44" t="s">
        <v>95</v>
      </c>
      <c r="G63" s="44" t="s">
        <v>62</v>
      </c>
      <c r="H63" s="45" t="s">
        <v>63</v>
      </c>
      <c r="I63" s="38"/>
      <c r="J63" s="38"/>
      <c r="K63" s="33"/>
      <c r="L63" s="33"/>
      <c r="M63" s="33"/>
      <c r="N63" s="33"/>
      <c r="O63" s="33"/>
      <c r="P63" s="33"/>
      <c r="Q63" s="2"/>
    </row>
    <row r="64" spans="1:17" ht="57" customHeight="1">
      <c r="A64" s="27" t="s">
        <v>9</v>
      </c>
      <c r="B64" s="34" t="s">
        <v>145</v>
      </c>
      <c r="C64" s="95" t="s">
        <v>146</v>
      </c>
      <c r="D64" s="96"/>
      <c r="E64" s="69" t="s">
        <v>147</v>
      </c>
      <c r="F64" s="51">
        <f>F65+F66+F67+F68+F69+F70+F71</f>
        <v>6556433.970000001</v>
      </c>
      <c r="G64" s="51">
        <f>G65+G66+G67+G68+G69+G70+G71</f>
        <v>6524515.3100000005</v>
      </c>
      <c r="H64" s="11">
        <f>ROUND(G64/F64*100,2)</f>
        <v>99.51</v>
      </c>
      <c r="I64" s="31"/>
      <c r="J64" s="31"/>
      <c r="K64" s="33"/>
      <c r="L64" s="33"/>
      <c r="M64" s="33"/>
      <c r="N64" s="33"/>
      <c r="O64" s="33"/>
      <c r="P64" s="33"/>
      <c r="Q64" s="2"/>
    </row>
    <row r="65" spans="1:17" ht="21" customHeight="1">
      <c r="A65" s="27" t="s">
        <v>20</v>
      </c>
      <c r="B65" s="16" t="s">
        <v>12</v>
      </c>
      <c r="C65" s="75" t="s">
        <v>172</v>
      </c>
      <c r="D65" s="76"/>
      <c r="E65" s="14" t="s">
        <v>0</v>
      </c>
      <c r="F65" s="52">
        <v>2619652.67</v>
      </c>
      <c r="G65" s="52">
        <v>2619652.67</v>
      </c>
      <c r="H65" s="11">
        <f aca="true" t="shared" si="7" ref="H65:H88">ROUND(G65/F65*100,2)</f>
        <v>100</v>
      </c>
      <c r="I65" s="39"/>
      <c r="J65" s="39"/>
      <c r="K65" s="33"/>
      <c r="L65" s="33"/>
      <c r="M65" s="33"/>
      <c r="N65" s="33"/>
      <c r="O65" s="33"/>
      <c r="P65" s="33"/>
      <c r="Q65" s="2"/>
    </row>
    <row r="66" spans="1:17" ht="16.5" customHeight="1">
      <c r="A66" s="27" t="s">
        <v>148</v>
      </c>
      <c r="B66" s="35" t="s">
        <v>27</v>
      </c>
      <c r="C66" s="75" t="s">
        <v>172</v>
      </c>
      <c r="D66" s="76"/>
      <c r="E66" s="14" t="s">
        <v>26</v>
      </c>
      <c r="F66" s="53">
        <v>2523293.32</v>
      </c>
      <c r="G66" s="53">
        <v>2493208.08</v>
      </c>
      <c r="H66" s="11">
        <f t="shared" si="7"/>
        <v>98.81</v>
      </c>
      <c r="I66" s="31"/>
      <c r="J66" s="31"/>
      <c r="K66" s="33"/>
      <c r="L66" s="33"/>
      <c r="M66" s="33"/>
      <c r="N66" s="33"/>
      <c r="O66" s="33"/>
      <c r="P66" s="33"/>
      <c r="Q66" s="2"/>
    </row>
    <row r="67" spans="1:17" ht="19.5" customHeight="1">
      <c r="A67" s="27" t="s">
        <v>149</v>
      </c>
      <c r="B67" s="16" t="s">
        <v>49</v>
      </c>
      <c r="C67" s="75" t="s">
        <v>172</v>
      </c>
      <c r="D67" s="76"/>
      <c r="E67" s="14" t="s">
        <v>47</v>
      </c>
      <c r="F67" s="52">
        <v>79880</v>
      </c>
      <c r="G67" s="52">
        <v>79880</v>
      </c>
      <c r="H67" s="18">
        <f t="shared" si="7"/>
        <v>100</v>
      </c>
      <c r="I67" s="39"/>
      <c r="J67" s="39"/>
      <c r="K67" s="33"/>
      <c r="L67" s="33"/>
      <c r="M67" s="33"/>
      <c r="N67" s="33"/>
      <c r="O67" s="33"/>
      <c r="P67" s="33"/>
      <c r="Q67" s="2"/>
    </row>
    <row r="68" spans="1:17" ht="19.5" customHeight="1">
      <c r="A68" s="27" t="s">
        <v>150</v>
      </c>
      <c r="B68" s="35" t="s">
        <v>54</v>
      </c>
      <c r="C68" s="75" t="s">
        <v>172</v>
      </c>
      <c r="D68" s="76"/>
      <c r="E68" s="14" t="s">
        <v>52</v>
      </c>
      <c r="F68" s="53">
        <f>F39+F41+F42</f>
        <v>447657.48</v>
      </c>
      <c r="G68" s="53">
        <f>G39+G41+G42</f>
        <v>447657.48</v>
      </c>
      <c r="H68" s="11">
        <f t="shared" si="7"/>
        <v>100</v>
      </c>
      <c r="I68" s="31"/>
      <c r="J68" s="31"/>
      <c r="K68" s="33"/>
      <c r="L68" s="33"/>
      <c r="M68" s="33"/>
      <c r="N68" s="33"/>
      <c r="O68" s="33"/>
      <c r="P68" s="33"/>
      <c r="Q68" s="2"/>
    </row>
    <row r="69" spans="1:17" ht="20.25" customHeight="1">
      <c r="A69" s="27" t="s">
        <v>151</v>
      </c>
      <c r="B69" s="16" t="s">
        <v>43</v>
      </c>
      <c r="C69" s="75" t="s">
        <v>172</v>
      </c>
      <c r="D69" s="76"/>
      <c r="E69" s="14" t="s">
        <v>41</v>
      </c>
      <c r="F69" s="52">
        <f>F47+F48</f>
        <v>424637.5</v>
      </c>
      <c r="G69" s="52">
        <f>G47+G48</f>
        <v>424634.5</v>
      </c>
      <c r="H69" s="18">
        <f t="shared" si="7"/>
        <v>100</v>
      </c>
      <c r="I69" s="39"/>
      <c r="J69" s="39"/>
      <c r="K69" s="33"/>
      <c r="L69" s="33"/>
      <c r="M69" s="33"/>
      <c r="N69" s="33"/>
      <c r="O69" s="33"/>
      <c r="P69" s="33"/>
      <c r="Q69" s="2"/>
    </row>
    <row r="70" spans="1:17" ht="27" customHeight="1">
      <c r="A70" s="27" t="s">
        <v>152</v>
      </c>
      <c r="B70" s="16" t="s">
        <v>153</v>
      </c>
      <c r="C70" s="75" t="s">
        <v>172</v>
      </c>
      <c r="D70" s="76"/>
      <c r="E70" s="14" t="s">
        <v>126</v>
      </c>
      <c r="F70" s="52">
        <f>F50</f>
        <v>95229</v>
      </c>
      <c r="G70" s="52">
        <f>G50</f>
        <v>95229</v>
      </c>
      <c r="H70" s="18">
        <f t="shared" si="7"/>
        <v>100</v>
      </c>
      <c r="I70" s="39"/>
      <c r="J70" s="39"/>
      <c r="K70" s="33"/>
      <c r="L70" s="33"/>
      <c r="M70" s="33"/>
      <c r="N70" s="33"/>
      <c r="O70" s="33"/>
      <c r="P70" s="33"/>
      <c r="Q70" s="2"/>
    </row>
    <row r="71" spans="1:17" ht="21" customHeight="1">
      <c r="A71" s="27" t="s">
        <v>154</v>
      </c>
      <c r="B71" s="16" t="s">
        <v>50</v>
      </c>
      <c r="C71" s="75" t="s">
        <v>172</v>
      </c>
      <c r="D71" s="76"/>
      <c r="E71" s="14" t="s">
        <v>48</v>
      </c>
      <c r="F71" s="52">
        <f>F56</f>
        <v>366084</v>
      </c>
      <c r="G71" s="52">
        <f>G56</f>
        <v>364253.58</v>
      </c>
      <c r="H71" s="18">
        <f t="shared" si="7"/>
        <v>99.5</v>
      </c>
      <c r="I71" s="39"/>
      <c r="J71" s="39"/>
      <c r="K71" s="33"/>
      <c r="L71" s="33"/>
      <c r="M71" s="33"/>
      <c r="N71" s="33"/>
      <c r="O71" s="33"/>
      <c r="P71" s="33"/>
      <c r="Q71" s="2"/>
    </row>
    <row r="72" spans="1:17" ht="45" customHeight="1">
      <c r="A72" s="70" t="s">
        <v>10</v>
      </c>
      <c r="B72" s="9" t="s">
        <v>155</v>
      </c>
      <c r="C72" s="95" t="s">
        <v>173</v>
      </c>
      <c r="D72" s="96"/>
      <c r="E72" s="49" t="s">
        <v>147</v>
      </c>
      <c r="F72" s="71">
        <f>F73</f>
        <v>5401484.54</v>
      </c>
      <c r="G72" s="71">
        <f>G73</f>
        <v>5401484.54</v>
      </c>
      <c r="H72" s="11">
        <f t="shared" si="7"/>
        <v>100</v>
      </c>
      <c r="I72" s="39"/>
      <c r="J72" s="39"/>
      <c r="K72" s="33"/>
      <c r="L72" s="33"/>
      <c r="M72" s="33"/>
      <c r="N72" s="33"/>
      <c r="O72" s="33"/>
      <c r="P72" s="33"/>
      <c r="Q72" s="2"/>
    </row>
    <row r="73" spans="1:17" ht="17.25" customHeight="1">
      <c r="A73" s="27" t="s">
        <v>21</v>
      </c>
      <c r="B73" s="35" t="s">
        <v>42</v>
      </c>
      <c r="C73" s="75" t="s">
        <v>174</v>
      </c>
      <c r="D73" s="76"/>
      <c r="E73" s="14" t="s">
        <v>31</v>
      </c>
      <c r="F73" s="53">
        <f>F14</f>
        <v>5401484.54</v>
      </c>
      <c r="G73" s="53">
        <f>G14</f>
        <v>5401484.54</v>
      </c>
      <c r="H73" s="11">
        <f t="shared" si="7"/>
        <v>100</v>
      </c>
      <c r="I73" s="31"/>
      <c r="J73" s="31"/>
      <c r="K73" s="33"/>
      <c r="L73" s="33"/>
      <c r="M73" s="33"/>
      <c r="N73" s="33"/>
      <c r="O73" s="33"/>
      <c r="P73" s="33"/>
      <c r="Q73" s="2"/>
    </row>
    <row r="74" spans="1:17" ht="43.5" customHeight="1">
      <c r="A74" s="70" t="s">
        <v>18</v>
      </c>
      <c r="B74" s="34" t="s">
        <v>156</v>
      </c>
      <c r="C74" s="95" t="s">
        <v>157</v>
      </c>
      <c r="D74" s="96"/>
      <c r="E74" s="49" t="s">
        <v>147</v>
      </c>
      <c r="F74" s="51">
        <f>F75+F76+F77+F78+F79+F80+F81+F82+F83+F84</f>
        <v>22328769.130000003</v>
      </c>
      <c r="G74" s="51">
        <f>G75+G76+G77+G78+G79+G80+G81+G82+G83+G84</f>
        <v>22119195.680000003</v>
      </c>
      <c r="H74" s="11">
        <f t="shared" si="7"/>
        <v>99.06</v>
      </c>
      <c r="I74" s="40"/>
      <c r="J74" s="40"/>
      <c r="K74" s="33"/>
      <c r="L74" s="33"/>
      <c r="M74" s="33"/>
      <c r="N74" s="33"/>
      <c r="O74" s="33"/>
      <c r="P74" s="33"/>
      <c r="Q74" s="2"/>
    </row>
    <row r="75" spans="1:17" ht="45.75" customHeight="1">
      <c r="A75" s="27" t="s">
        <v>22</v>
      </c>
      <c r="B75" s="72" t="s">
        <v>158</v>
      </c>
      <c r="C75" s="75" t="s">
        <v>159</v>
      </c>
      <c r="D75" s="76"/>
      <c r="E75" s="14" t="s">
        <v>97</v>
      </c>
      <c r="F75" s="53">
        <f>F12</f>
        <v>444792.79</v>
      </c>
      <c r="G75" s="53">
        <f>G12</f>
        <v>444792.79</v>
      </c>
      <c r="H75" s="18">
        <f t="shared" si="7"/>
        <v>100</v>
      </c>
      <c r="I75" s="40"/>
      <c r="J75" s="40"/>
      <c r="K75" s="33"/>
      <c r="L75" s="33"/>
      <c r="M75" s="33"/>
      <c r="N75" s="33"/>
      <c r="O75" s="33"/>
      <c r="P75" s="33"/>
      <c r="Q75" s="2"/>
    </row>
    <row r="76" spans="1:17" ht="21.75" customHeight="1">
      <c r="A76" s="27" t="s">
        <v>86</v>
      </c>
      <c r="B76" s="35" t="s">
        <v>42</v>
      </c>
      <c r="C76" s="75" t="s">
        <v>159</v>
      </c>
      <c r="D76" s="76"/>
      <c r="E76" s="14" t="s">
        <v>31</v>
      </c>
      <c r="F76" s="53">
        <f>F15</f>
        <v>172508.71</v>
      </c>
      <c r="G76" s="53">
        <f>G15</f>
        <v>172508.71</v>
      </c>
      <c r="H76" s="18">
        <f t="shared" si="7"/>
        <v>100</v>
      </c>
      <c r="I76" s="40"/>
      <c r="J76" s="40"/>
      <c r="K76" s="33"/>
      <c r="L76" s="33"/>
      <c r="M76" s="33"/>
      <c r="N76" s="33"/>
      <c r="O76" s="33"/>
      <c r="P76" s="33"/>
      <c r="Q76" s="2"/>
    </row>
    <row r="77" spans="1:17" ht="18" customHeight="1">
      <c r="A77" s="27" t="s">
        <v>87</v>
      </c>
      <c r="B77" s="35" t="s">
        <v>19</v>
      </c>
      <c r="C77" s="75" t="s">
        <v>159</v>
      </c>
      <c r="D77" s="76"/>
      <c r="E77" s="14" t="s">
        <v>17</v>
      </c>
      <c r="F77" s="53">
        <f>F17</f>
        <v>2598834.5</v>
      </c>
      <c r="G77" s="53">
        <f>G17</f>
        <v>2479937.52</v>
      </c>
      <c r="H77" s="18">
        <f t="shared" si="7"/>
        <v>95.42</v>
      </c>
      <c r="I77" s="40"/>
      <c r="J77" s="40"/>
      <c r="K77" s="33"/>
      <c r="L77" s="33"/>
      <c r="M77" s="33"/>
      <c r="N77" s="33"/>
      <c r="O77" s="33"/>
      <c r="P77" s="33"/>
      <c r="Q77" s="2"/>
    </row>
    <row r="78" spans="1:17" ht="21" customHeight="1">
      <c r="A78" s="27" t="s">
        <v>88</v>
      </c>
      <c r="B78" s="35" t="s">
        <v>57</v>
      </c>
      <c r="C78" s="75" t="s">
        <v>159</v>
      </c>
      <c r="D78" s="76"/>
      <c r="E78" s="14" t="s">
        <v>56</v>
      </c>
      <c r="F78" s="53">
        <f>F20+F21</f>
        <v>13746672</v>
      </c>
      <c r="G78" s="53">
        <f>G20+G21</f>
        <v>13677938.64</v>
      </c>
      <c r="H78" s="18">
        <f t="shared" si="7"/>
        <v>99.5</v>
      </c>
      <c r="I78" s="31"/>
      <c r="J78" s="31"/>
      <c r="K78" s="33"/>
      <c r="L78" s="33"/>
      <c r="M78" s="33"/>
      <c r="N78" s="33"/>
      <c r="O78" s="33"/>
      <c r="P78" s="33"/>
      <c r="Q78" s="2"/>
    </row>
    <row r="79" spans="1:17" ht="17.25" customHeight="1">
      <c r="A79" s="27" t="s">
        <v>162</v>
      </c>
      <c r="B79" s="35" t="s">
        <v>12</v>
      </c>
      <c r="C79" s="75" t="s">
        <v>159</v>
      </c>
      <c r="D79" s="76"/>
      <c r="E79" s="14" t="s">
        <v>0</v>
      </c>
      <c r="F79" s="53">
        <f>F24</f>
        <v>227040.69</v>
      </c>
      <c r="G79" s="53">
        <f>G24</f>
        <v>227040.69</v>
      </c>
      <c r="H79" s="18">
        <f t="shared" si="7"/>
        <v>100</v>
      </c>
      <c r="I79" s="40"/>
      <c r="J79" s="40"/>
      <c r="K79" s="33"/>
      <c r="L79" s="33"/>
      <c r="M79" s="33"/>
      <c r="N79" s="33"/>
      <c r="O79" s="33"/>
      <c r="P79" s="33"/>
      <c r="Q79" s="2"/>
    </row>
    <row r="80" spans="1:17" ht="18.75" customHeight="1">
      <c r="A80" s="27" t="s">
        <v>163</v>
      </c>
      <c r="B80" s="35" t="s">
        <v>27</v>
      </c>
      <c r="C80" s="75" t="s">
        <v>159</v>
      </c>
      <c r="D80" s="76"/>
      <c r="E80" s="14" t="s">
        <v>26</v>
      </c>
      <c r="F80" s="53">
        <f>F29+F30+F32+F33</f>
        <v>3879887.64</v>
      </c>
      <c r="G80" s="53">
        <f>G29+G30+G32+G33</f>
        <v>3857944.53</v>
      </c>
      <c r="H80" s="18">
        <f t="shared" si="7"/>
        <v>99.43</v>
      </c>
      <c r="I80" s="31"/>
      <c r="J80" s="31"/>
      <c r="K80" s="33"/>
      <c r="L80" s="33"/>
      <c r="M80" s="33"/>
      <c r="N80" s="33"/>
      <c r="O80" s="33"/>
      <c r="P80" s="33"/>
      <c r="Q80" s="2"/>
    </row>
    <row r="81" spans="1:17" ht="17.25" customHeight="1">
      <c r="A81" s="27" t="s">
        <v>164</v>
      </c>
      <c r="B81" s="35" t="s">
        <v>49</v>
      </c>
      <c r="C81" s="75" t="s">
        <v>159</v>
      </c>
      <c r="D81" s="76"/>
      <c r="E81" s="14" t="s">
        <v>47</v>
      </c>
      <c r="F81" s="53">
        <f>F35</f>
        <v>478410</v>
      </c>
      <c r="G81" s="53">
        <f>G35</f>
        <v>478410</v>
      </c>
      <c r="H81" s="18">
        <f t="shared" si="7"/>
        <v>100</v>
      </c>
      <c r="I81" s="31"/>
      <c r="J81" s="31"/>
      <c r="K81" s="33"/>
      <c r="L81" s="33"/>
      <c r="M81" s="33"/>
      <c r="N81" s="33"/>
      <c r="O81" s="33"/>
      <c r="P81" s="33"/>
      <c r="Q81" s="2"/>
    </row>
    <row r="82" spans="1:17" ht="30" customHeight="1">
      <c r="A82" s="27" t="s">
        <v>165</v>
      </c>
      <c r="B82" s="72" t="s">
        <v>153</v>
      </c>
      <c r="C82" s="75" t="s">
        <v>159</v>
      </c>
      <c r="D82" s="76"/>
      <c r="E82" s="14" t="s">
        <v>126</v>
      </c>
      <c r="F82" s="53">
        <f>F51</f>
        <v>150401</v>
      </c>
      <c r="G82" s="53">
        <f>G51</f>
        <v>150401</v>
      </c>
      <c r="H82" s="18">
        <f t="shared" si="7"/>
        <v>100</v>
      </c>
      <c r="I82" s="40"/>
      <c r="J82" s="40"/>
      <c r="K82" s="33"/>
      <c r="L82" s="33"/>
      <c r="M82" s="33"/>
      <c r="N82" s="33"/>
      <c r="O82" s="33"/>
      <c r="P82" s="33"/>
      <c r="Q82" s="2"/>
    </row>
    <row r="83" spans="1:17" ht="18" customHeight="1">
      <c r="A83" s="27" t="s">
        <v>166</v>
      </c>
      <c r="B83" s="72" t="s">
        <v>90</v>
      </c>
      <c r="C83" s="75" t="s">
        <v>159</v>
      </c>
      <c r="D83" s="76"/>
      <c r="E83" s="14" t="s">
        <v>83</v>
      </c>
      <c r="F83" s="53">
        <f>F53+F54</f>
        <v>230321.80000000002</v>
      </c>
      <c r="G83" s="53">
        <f>G53+G54</f>
        <v>230321.80000000002</v>
      </c>
      <c r="H83" s="18">
        <f t="shared" si="7"/>
        <v>100</v>
      </c>
      <c r="I83" s="40"/>
      <c r="J83" s="40"/>
      <c r="K83" s="33"/>
      <c r="L83" s="33"/>
      <c r="M83" s="33"/>
      <c r="N83" s="33"/>
      <c r="O83" s="33"/>
      <c r="P83" s="33"/>
      <c r="Q83" s="2"/>
    </row>
    <row r="84" spans="1:17" ht="23.25" customHeight="1">
      <c r="A84" s="27" t="s">
        <v>167</v>
      </c>
      <c r="B84" s="72" t="s">
        <v>50</v>
      </c>
      <c r="C84" s="75" t="s">
        <v>159</v>
      </c>
      <c r="D84" s="76"/>
      <c r="E84" s="14" t="s">
        <v>48</v>
      </c>
      <c r="F84" s="53">
        <f>F57</f>
        <v>399900</v>
      </c>
      <c r="G84" s="53">
        <f>G57</f>
        <v>399900</v>
      </c>
      <c r="H84" s="18">
        <f t="shared" si="7"/>
        <v>100</v>
      </c>
      <c r="I84" s="40"/>
      <c r="J84" s="40"/>
      <c r="K84" s="33"/>
      <c r="L84" s="33"/>
      <c r="M84" s="33"/>
      <c r="N84" s="33"/>
      <c r="O84" s="33"/>
      <c r="P84" s="33"/>
      <c r="Q84" s="2"/>
    </row>
    <row r="85" spans="1:17" ht="44.25" customHeight="1">
      <c r="A85" s="70" t="s">
        <v>168</v>
      </c>
      <c r="B85" s="34" t="s">
        <v>169</v>
      </c>
      <c r="C85" s="95" t="s">
        <v>175</v>
      </c>
      <c r="D85" s="102"/>
      <c r="E85" s="49" t="s">
        <v>99</v>
      </c>
      <c r="F85" s="51">
        <f>F86+F87</f>
        <v>1404729.52</v>
      </c>
      <c r="G85" s="51">
        <f>G86+G87</f>
        <v>1404729.52</v>
      </c>
      <c r="H85" s="18">
        <f t="shared" si="7"/>
        <v>100</v>
      </c>
      <c r="I85" s="40"/>
      <c r="J85" s="40"/>
      <c r="K85" s="33"/>
      <c r="L85" s="33"/>
      <c r="M85" s="33"/>
      <c r="N85" s="33"/>
      <c r="O85" s="33"/>
      <c r="P85" s="33"/>
      <c r="Q85" s="2"/>
    </row>
    <row r="86" spans="1:17" ht="18" customHeight="1">
      <c r="A86" s="27" t="s">
        <v>28</v>
      </c>
      <c r="B86" s="72" t="s">
        <v>49</v>
      </c>
      <c r="C86" s="75" t="s">
        <v>171</v>
      </c>
      <c r="D86" s="101"/>
      <c r="E86" s="14" t="s">
        <v>47</v>
      </c>
      <c r="F86" s="53">
        <f>F37</f>
        <v>383017</v>
      </c>
      <c r="G86" s="53">
        <f>G37</f>
        <v>383017</v>
      </c>
      <c r="H86" s="18">
        <f t="shared" si="7"/>
        <v>100</v>
      </c>
      <c r="I86" s="40"/>
      <c r="J86" s="40"/>
      <c r="K86" s="33"/>
      <c r="L86" s="33"/>
      <c r="M86" s="33"/>
      <c r="N86" s="33"/>
      <c r="O86" s="33"/>
      <c r="P86" s="33"/>
      <c r="Q86" s="2"/>
    </row>
    <row r="87" spans="1:17" ht="20.25" customHeight="1">
      <c r="A87" s="27" t="s">
        <v>170</v>
      </c>
      <c r="B87" s="72" t="s">
        <v>54</v>
      </c>
      <c r="C87" s="75" t="s">
        <v>171</v>
      </c>
      <c r="D87" s="101"/>
      <c r="E87" s="14" t="s">
        <v>52</v>
      </c>
      <c r="F87" s="53">
        <f>F44+F45</f>
        <v>1021712.52</v>
      </c>
      <c r="G87" s="53">
        <f>G44+G45</f>
        <v>1021712.52</v>
      </c>
      <c r="H87" s="18">
        <f t="shared" si="7"/>
        <v>100</v>
      </c>
      <c r="I87" s="40"/>
      <c r="J87" s="40"/>
      <c r="K87" s="33"/>
      <c r="L87" s="33"/>
      <c r="M87" s="33"/>
      <c r="N87" s="33"/>
      <c r="O87" s="33"/>
      <c r="P87" s="33"/>
      <c r="Q87" s="2"/>
    </row>
    <row r="88" spans="1:17" ht="21" customHeight="1">
      <c r="A88" s="36"/>
      <c r="B88" s="37" t="s">
        <v>8</v>
      </c>
      <c r="C88" s="66"/>
      <c r="D88" s="67"/>
      <c r="E88" s="68"/>
      <c r="F88" s="51">
        <f>F64+F72+F74+F85</f>
        <v>35691417.160000004</v>
      </c>
      <c r="G88" s="51">
        <f>G64+G72+G74+G85</f>
        <v>35449925.050000004</v>
      </c>
      <c r="H88" s="11">
        <f t="shared" si="7"/>
        <v>99.32</v>
      </c>
      <c r="I88" s="31"/>
      <c r="J88" s="31"/>
      <c r="K88" s="33"/>
      <c r="L88" s="33"/>
      <c r="M88" s="33"/>
      <c r="N88" s="33"/>
      <c r="O88" s="33"/>
      <c r="P88" s="33"/>
      <c r="Q88" s="2"/>
    </row>
    <row r="89" spans="1:17" ht="12.75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sheetProtection/>
  <mergeCells count="49">
    <mergeCell ref="C83:D83"/>
    <mergeCell ref="C84:D84"/>
    <mergeCell ref="C87:D87"/>
    <mergeCell ref="C85:D85"/>
    <mergeCell ref="C86:D86"/>
    <mergeCell ref="C72:D72"/>
    <mergeCell ref="C82:D82"/>
    <mergeCell ref="C76:D76"/>
    <mergeCell ref="C77:D77"/>
    <mergeCell ref="C78:D78"/>
    <mergeCell ref="C79:D79"/>
    <mergeCell ref="C80:D80"/>
    <mergeCell ref="C81:D81"/>
    <mergeCell ref="B19:B21"/>
    <mergeCell ref="C67:D67"/>
    <mergeCell ref="C68:D68"/>
    <mergeCell ref="C69:D69"/>
    <mergeCell ref="C70:D70"/>
    <mergeCell ref="C71:D71"/>
    <mergeCell ref="C74:D74"/>
    <mergeCell ref="B9:B10"/>
    <mergeCell ref="A9:A10"/>
    <mergeCell ref="C63:D63"/>
    <mergeCell ref="C64:D64"/>
    <mergeCell ref="C65:D65"/>
    <mergeCell ref="A19:A21"/>
    <mergeCell ref="A26:A30"/>
    <mergeCell ref="B26:B30"/>
    <mergeCell ref="A43:A45"/>
    <mergeCell ref="B43:B45"/>
    <mergeCell ref="C75:D75"/>
    <mergeCell ref="N1:Q1"/>
    <mergeCell ref="A6:Q6"/>
    <mergeCell ref="A7:K7"/>
    <mergeCell ref="P8:Q8"/>
    <mergeCell ref="C9:E9"/>
    <mergeCell ref="A40:A42"/>
    <mergeCell ref="B40:B42"/>
    <mergeCell ref="O9:Q9"/>
    <mergeCell ref="N2:Q2"/>
    <mergeCell ref="N3:Q3"/>
    <mergeCell ref="N4:Q4"/>
    <mergeCell ref="C73:D73"/>
    <mergeCell ref="L9:N9"/>
    <mergeCell ref="I9:K9"/>
    <mergeCell ref="H9:H10"/>
    <mergeCell ref="G9:G10"/>
    <mergeCell ref="F9:F10"/>
    <mergeCell ref="C66:D66"/>
  </mergeCells>
  <printOptions horizontalCentered="1"/>
  <pageMargins left="0.3937007874015748" right="0.3937007874015748" top="0.984251968503937" bottom="0.3937007874015748" header="0.5118110236220472" footer="0.5118110236220472"/>
  <pageSetup fitToHeight="0" horizontalDpi="600" verticalDpi="600" orientation="landscape" paperSize="9" scale="54" r:id="rId1"/>
  <headerFooter differentFirst="1">
    <oddFooter>&amp;R&amp;P</oddFooter>
  </headerFooter>
  <rowBreaks count="3" manualBreakCount="3">
    <brk id="24" max="16" man="1"/>
    <brk id="45" max="16" man="1"/>
    <brk id="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Карабатова Наталья Михайловна</cp:lastModifiedBy>
  <cp:lastPrinted>2021-06-09T10:18:31Z</cp:lastPrinted>
  <dcterms:created xsi:type="dcterms:W3CDTF">1996-10-08T23:32:33Z</dcterms:created>
  <dcterms:modified xsi:type="dcterms:W3CDTF">2021-06-09T10:19:44Z</dcterms:modified>
  <cp:category/>
  <cp:version/>
  <cp:contentType/>
  <cp:contentStatus/>
</cp:coreProperties>
</file>