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3.2018" sheetId="1" r:id="rId1"/>
  </sheets>
  <definedNames>
    <definedName name="_xlnm.Print_Titles" localSheetId="0">'исполнение на 01.03.2018'!$6:$7</definedName>
  </definedNames>
  <calcPr fullCalcOnLoad="1"/>
</workbook>
</file>

<file path=xl/sharedStrings.xml><?xml version="1.0" encoding="utf-8"?>
<sst xmlns="http://schemas.openxmlformats.org/spreadsheetml/2006/main" count="111" uniqueCount="92">
  <si>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</si>
  <si>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</si>
  <si>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</si>
  <si>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</si>
  <si>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</si>
  <si>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</si>
  <si>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</si>
  <si>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</si>
  <si>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</si>
  <si>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</si>
  <si>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</si>
  <si>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</si>
  <si>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</si>
  <si>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</si>
  <si>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</si>
  <si>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</si>
  <si>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</si>
  <si>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</si>
  <si>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</si>
  <si>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</si>
  <si>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</si>
  <si>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</si>
  <si>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</si>
  <si>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</si>
  <si>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</si>
  <si>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</si>
  <si>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</si>
  <si>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</si>
  <si>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</si>
  <si>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</si>
  <si>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</si>
  <si>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</si>
  <si>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</si>
  <si>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</si>
  <si>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</si>
  <si>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</si>
  <si>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</si>
  <si>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</si>
  <si>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</si>
  <si>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</si>
  <si>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</si>
  <si>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</si>
  <si>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</si>
  <si>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</si>
  <si>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</si>
  <si>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</si>
  <si>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</si>
  <si>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</si>
  <si>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</si>
  <si>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</si>
  <si>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</si>
  <si>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</si>
  <si>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</si>
  <si>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</si>
  <si>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</si>
  <si>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</si>
  <si>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</si>
  <si>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</si>
  <si>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</si>
  <si>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</si>
  <si>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</si>
  <si>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</si>
  <si>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</si>
  <si>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</si>
  <si>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</si>
  <si>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</si>
  <si>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</si>
  <si>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</si>
  <si>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</si>
  <si>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</si>
  <si>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</si>
  <si>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</si>
  <si>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</si>
  <si>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</si>
  <si>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</si>
  <si>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</si>
  <si>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</si>
  <si>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</si>
  <si>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</si>
  <si>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</si>
  <si>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</si>
  <si>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</si>
  <si>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</si>
  <si>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>Дополнительное образование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</si>
  <si>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</si>
  <si>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</si>
  <si>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-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</si>
  <si>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</si>
  <si>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</si>
  <si>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 состоянию на 01 марта 2018 года</t>
  </si>
  <si>
    <t>План с учетом изменений на 01.03.2018 года</t>
  </si>
  <si>
    <t>Исполнено на 01.03.2018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</si>
</sst>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2"/>
  <sheetViews>
    <sheetView showGridLines="0" tabSelected="1" zoomScalePageLayoutView="0" workbookViewId="0" topLeftCell="F69">
      <selection activeCell="T76" sqref="T76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0"/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0"/>
      <c r="W2" s="1"/>
      <c r="X2" s="1"/>
    </row>
    <row r="3" spans="1:24" ht="18" customHeight="1">
      <c r="A3" s="49" t="s">
        <v>89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2"/>
      <c r="X3" s="3"/>
    </row>
    <row r="4" spans="1:24" ht="15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3"/>
    </row>
    <row r="5" spans="1:24" ht="1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4.25" customHeight="1">
      <c r="A6" s="46" t="s">
        <v>1</v>
      </c>
      <c r="B6" s="46" t="s">
        <v>2</v>
      </c>
      <c r="C6" s="46" t="s">
        <v>2</v>
      </c>
      <c r="D6" s="46" t="s">
        <v>2</v>
      </c>
      <c r="E6" s="46" t="s">
        <v>2</v>
      </c>
      <c r="F6" s="46" t="s">
        <v>90</v>
      </c>
      <c r="G6" s="46" t="s">
        <v>2</v>
      </c>
      <c r="H6" s="46" t="s">
        <v>2</v>
      </c>
      <c r="I6" s="46" t="s">
        <v>2</v>
      </c>
      <c r="J6" s="46" t="s">
        <v>2</v>
      </c>
      <c r="K6" s="46" t="s">
        <v>2</v>
      </c>
      <c r="L6" s="46" t="s">
        <v>2</v>
      </c>
      <c r="M6" s="46" t="s">
        <v>2</v>
      </c>
      <c r="N6" s="46" t="s">
        <v>2</v>
      </c>
      <c r="O6" s="46" t="s">
        <v>2</v>
      </c>
      <c r="P6" s="46" t="s">
        <v>2</v>
      </c>
      <c r="Q6" s="46" t="s">
        <v>2</v>
      </c>
      <c r="R6" s="46" t="s">
        <v>2</v>
      </c>
      <c r="S6" s="46" t="s">
        <v>2</v>
      </c>
      <c r="T6" s="46" t="s">
        <v>91</v>
      </c>
      <c r="U6" s="46" t="s">
        <v>11</v>
      </c>
      <c r="V6" s="46" t="s">
        <v>2</v>
      </c>
      <c r="W6" s="46" t="s">
        <v>2</v>
      </c>
      <c r="X6" s="46" t="s">
        <v>2</v>
      </c>
    </row>
    <row r="7" spans="1:24" ht="30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ht="15.75">
      <c r="A8" s="18" t="s">
        <v>29</v>
      </c>
      <c r="B8" s="9"/>
      <c r="C8" s="9"/>
      <c r="D8" s="9"/>
      <c r="E8" s="9"/>
      <c r="F8" s="42">
        <f>F9+F26</f>
        <v>2363938810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309693530.56</v>
      </c>
      <c r="U8" s="45">
        <f>ROUND(T8/F8*100,2)</f>
        <v>13.1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3">
        <f>SUM(F10+F13+F14+F15+F18+F20+F21+F22+F23+F24+F25)</f>
        <v>504144300</v>
      </c>
      <c r="G9" s="43">
        <f aca="true" t="shared" si="0" ref="G9:T9">SUM(G10+G13+G14+G15+G18+G20+G21+G22+G23+G24+G25)</f>
        <v>0</v>
      </c>
      <c r="H9" s="43">
        <f t="shared" si="0"/>
        <v>0</v>
      </c>
      <c r="I9" s="43">
        <f t="shared" si="0"/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  <c r="P9" s="43">
        <f t="shared" si="0"/>
        <v>0</v>
      </c>
      <c r="Q9" s="43">
        <f t="shared" si="0"/>
        <v>0</v>
      </c>
      <c r="R9" s="43">
        <f t="shared" si="0"/>
        <v>0</v>
      </c>
      <c r="S9" s="43">
        <f t="shared" si="0"/>
        <v>0</v>
      </c>
      <c r="T9" s="43">
        <f t="shared" si="0"/>
        <v>89989458.24000002</v>
      </c>
      <c r="U9" s="41">
        <f>ROUND(T9/F9*100,2)</f>
        <v>17.85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3">
        <f>F11+F12</f>
        <v>347344600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57598882.64</v>
      </c>
      <c r="U10" s="41">
        <f>ROUND(T10/F10*100,2)</f>
        <v>16.58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3">
        <v>30290000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7007441.81</v>
      </c>
      <c r="U11" s="41">
        <f aca="true" t="shared" si="2" ref="U11:U27">ROUND(T11/F11*100,2)</f>
        <v>23.13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3">
        <v>317054600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50591440.83</v>
      </c>
      <c r="U12" s="41">
        <f t="shared" si="2"/>
        <v>15.96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3">
        <v>17489000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1937321.04</v>
      </c>
      <c r="U13" s="41">
        <f t="shared" si="2"/>
        <v>11.08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3">
        <v>25284700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5879432.81</v>
      </c>
      <c r="U14" s="41">
        <f t="shared" si="2"/>
        <v>23.25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3">
        <f>F16+F17</f>
        <v>40521000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5719108.74</v>
      </c>
      <c r="U15" s="41">
        <f t="shared" si="2"/>
        <v>14.11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3">
        <v>13461900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741198.76</v>
      </c>
      <c r="U16" s="41">
        <f t="shared" si="2"/>
        <v>5.51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3">
        <v>27059100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4977909.98</v>
      </c>
      <c r="U17" s="41">
        <f t="shared" si="2"/>
        <v>18.4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6441700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1441279.98</v>
      </c>
      <c r="U18" s="41">
        <f t="shared" si="2"/>
        <v>22.37</v>
      </c>
      <c r="V18" s="9"/>
      <c r="W18" s="9"/>
      <c r="X18" s="9"/>
    </row>
    <row r="19" spans="1:24" ht="2.25" customHeight="1" hidden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>
        <v>0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3">
        <v>34849700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8471927.43</v>
      </c>
      <c r="U20" s="41">
        <f t="shared" si="2"/>
        <v>24.31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3">
        <v>6977100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2765828.79</v>
      </c>
      <c r="U21" s="41">
        <f t="shared" si="2"/>
        <v>39.64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3">
        <v>601100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1005543.44</v>
      </c>
      <c r="U22" s="41">
        <f t="shared" si="2"/>
        <v>167.28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3">
        <v>20013900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3320288.38</v>
      </c>
      <c r="U23" s="41">
        <f t="shared" si="2"/>
        <v>16.59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3">
        <v>4511300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419491.23</v>
      </c>
      <c r="U24" s="41">
        <f t="shared" si="2"/>
        <v>9.3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3">
        <v>110200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1430353.76</v>
      </c>
      <c r="U25" s="41">
        <f t="shared" si="2"/>
        <v>1297.96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3">
        <v>1859794510</v>
      </c>
      <c r="G26" s="43">
        <f aca="true" t="shared" si="4" ref="G26:S26">SUM(G27:G30)</f>
        <v>0</v>
      </c>
      <c r="H26" s="43">
        <f t="shared" si="4"/>
        <v>0</v>
      </c>
      <c r="I26" s="43">
        <f t="shared" si="4"/>
        <v>0</v>
      </c>
      <c r="J26" s="43">
        <f t="shared" si="4"/>
        <v>0</v>
      </c>
      <c r="K26" s="43">
        <f t="shared" si="4"/>
        <v>0</v>
      </c>
      <c r="L26" s="43">
        <f t="shared" si="4"/>
        <v>0</v>
      </c>
      <c r="M26" s="43">
        <f t="shared" si="4"/>
        <v>0</v>
      </c>
      <c r="N26" s="43">
        <f t="shared" si="4"/>
        <v>0</v>
      </c>
      <c r="O26" s="43">
        <f t="shared" si="4"/>
        <v>0</v>
      </c>
      <c r="P26" s="43">
        <f t="shared" si="4"/>
        <v>0</v>
      </c>
      <c r="Q26" s="43">
        <f t="shared" si="4"/>
        <v>0</v>
      </c>
      <c r="R26" s="43">
        <f t="shared" si="4"/>
        <v>0</v>
      </c>
      <c r="S26" s="43">
        <f t="shared" si="4"/>
        <v>0</v>
      </c>
      <c r="T26" s="43">
        <v>219704072.32</v>
      </c>
      <c r="U26" s="41">
        <f t="shared" si="2"/>
        <v>11.81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3">
        <v>1859794510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221492562.33</v>
      </c>
      <c r="U27" s="41">
        <f t="shared" si="2"/>
        <v>11.91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-128745</v>
      </c>
      <c r="U28" s="41"/>
      <c r="V28" s="9"/>
      <c r="W28" s="9"/>
      <c r="X28" s="9"/>
    </row>
    <row r="29" spans="1:24" ht="89.25" hidden="1">
      <c r="A29" s="15" t="s">
        <v>85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/>
      <c r="V29" s="44"/>
      <c r="W29" s="44"/>
      <c r="X29" s="44"/>
    </row>
    <row r="30" spans="1:24" ht="48" customHeight="1">
      <c r="A30" s="15" t="s">
        <v>28</v>
      </c>
      <c r="B30" s="9"/>
      <c r="C30" s="9"/>
      <c r="D30" s="9"/>
      <c r="E30" s="9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-1659745.01</v>
      </c>
      <c r="U30" s="41" t="s">
        <v>86</v>
      </c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4.75" customHeight="1">
      <c r="A33" s="18" t="s">
        <v>30</v>
      </c>
      <c r="B33" s="9"/>
      <c r="C33" s="9"/>
      <c r="D33" s="9"/>
      <c r="E33" s="9"/>
      <c r="F33" s="19">
        <f>SUM(F34,F43,F45,F50,F55,F57,F63,F66,F72,F76)</f>
        <v>2404675210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f>SUM(T34,T43,T45,T50,T55,T57,T63,T66,T72,T76)</f>
        <v>290800156.89000005</v>
      </c>
      <c r="U33" s="30">
        <f aca="true" t="shared" si="5" ref="U33:U77">ROUND(T33/F33*100,2)</f>
        <v>12.09</v>
      </c>
      <c r="V33" s="9"/>
      <c r="W33" s="9"/>
      <c r="X33" s="9"/>
    </row>
    <row r="34" spans="1:24" ht="24" customHeight="1">
      <c r="A34" s="29" t="s">
        <v>74</v>
      </c>
      <c r="B34" s="5"/>
      <c r="C34" s="5"/>
      <c r="D34" s="5"/>
      <c r="E34" s="5"/>
      <c r="F34" s="32">
        <f>SUM(F35:F42)</f>
        <v>138045979</v>
      </c>
      <c r="G34" s="32">
        <f aca="true" t="shared" si="6" ref="G34:T34">SUM(G35:G42)</f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6"/>
        <v>0</v>
      </c>
      <c r="O34" s="32">
        <f t="shared" si="6"/>
        <v>0</v>
      </c>
      <c r="P34" s="32">
        <f t="shared" si="6"/>
        <v>0</v>
      </c>
      <c r="Q34" s="32">
        <f t="shared" si="6"/>
        <v>0</v>
      </c>
      <c r="R34" s="32">
        <f t="shared" si="6"/>
        <v>0</v>
      </c>
      <c r="S34" s="32">
        <f t="shared" si="6"/>
        <v>0</v>
      </c>
      <c r="T34" s="32">
        <f t="shared" si="6"/>
        <v>12840631.82</v>
      </c>
      <c r="U34" s="30">
        <f t="shared" si="5"/>
        <v>9.3</v>
      </c>
      <c r="V34" s="6">
        <v>0</v>
      </c>
      <c r="W34" s="7">
        <v>0</v>
      </c>
      <c r="X34" s="6">
        <v>0</v>
      </c>
    </row>
    <row r="35" spans="1:24" ht="38.25" outlineLevel="1">
      <c r="A35" s="11" t="s">
        <v>42</v>
      </c>
      <c r="B35" s="5"/>
      <c r="C35" s="5"/>
      <c r="D35" s="5"/>
      <c r="E35" s="5"/>
      <c r="F35" s="31">
        <v>1595670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185269.76</v>
      </c>
      <c r="U35" s="30">
        <f t="shared" si="5"/>
        <v>11.61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43</v>
      </c>
      <c r="B36" s="5"/>
      <c r="C36" s="5"/>
      <c r="D36" s="5"/>
      <c r="E36" s="5"/>
      <c r="F36" s="31">
        <v>6675150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512181.76</v>
      </c>
      <c r="U36" s="30">
        <f t="shared" si="5"/>
        <v>7.67</v>
      </c>
      <c r="V36" s="6">
        <v>0</v>
      </c>
      <c r="W36" s="7">
        <v>0</v>
      </c>
      <c r="X36" s="6">
        <v>0</v>
      </c>
    </row>
    <row r="37" spans="1:24" ht="62.25" customHeight="1" outlineLevel="1">
      <c r="A37" s="11" t="s">
        <v>44</v>
      </c>
      <c r="B37" s="5"/>
      <c r="C37" s="5"/>
      <c r="D37" s="5"/>
      <c r="E37" s="5"/>
      <c r="F37" s="31">
        <v>51325960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5181013.54</v>
      </c>
      <c r="U37" s="30">
        <f t="shared" si="5"/>
        <v>10.09</v>
      </c>
      <c r="V37" s="6">
        <v>0</v>
      </c>
      <c r="W37" s="7">
        <v>0</v>
      </c>
      <c r="X37" s="6">
        <v>0</v>
      </c>
    </row>
    <row r="38" spans="1:24" ht="27" customHeight="1" outlineLevel="1">
      <c r="A38" s="11" t="s">
        <v>81</v>
      </c>
      <c r="B38" s="5"/>
      <c r="C38" s="5"/>
      <c r="D38" s="5"/>
      <c r="E38" s="5"/>
      <c r="F38" s="31">
        <v>134000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0</v>
      </c>
      <c r="U38" s="30">
        <f t="shared" si="5"/>
        <v>0</v>
      </c>
      <c r="V38" s="6"/>
      <c r="W38" s="7"/>
      <c r="X38" s="6"/>
    </row>
    <row r="39" spans="1:24" ht="51" outlineLevel="1">
      <c r="A39" s="11" t="s">
        <v>45</v>
      </c>
      <c r="B39" s="5"/>
      <c r="C39" s="5"/>
      <c r="D39" s="5"/>
      <c r="E39" s="5"/>
      <c r="F39" s="31">
        <v>13529400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1476962.76</v>
      </c>
      <c r="U39" s="30">
        <f t="shared" si="5"/>
        <v>10.92</v>
      </c>
      <c r="V39" s="6">
        <v>0</v>
      </c>
      <c r="W39" s="7">
        <v>0</v>
      </c>
      <c r="X39" s="6">
        <v>0</v>
      </c>
    </row>
    <row r="40" spans="1:24" ht="30" customHeight="1" outlineLevel="1">
      <c r="A40" s="11" t="s">
        <v>46</v>
      </c>
      <c r="B40" s="5"/>
      <c r="C40" s="5"/>
      <c r="D40" s="5"/>
      <c r="E40" s="5"/>
      <c r="F40" s="31">
        <v>9100000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0</v>
      </c>
      <c r="U40" s="30">
        <f t="shared" si="5"/>
        <v>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47</v>
      </c>
      <c r="B41" s="5"/>
      <c r="C41" s="5"/>
      <c r="D41" s="5"/>
      <c r="E41" s="5"/>
      <c r="F41" s="31">
        <v>950000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>
        <f t="shared" si="5"/>
        <v>0</v>
      </c>
      <c r="V41" s="6">
        <v>0</v>
      </c>
      <c r="W41" s="7">
        <v>0</v>
      </c>
      <c r="X41" s="6">
        <v>0</v>
      </c>
    </row>
    <row r="42" spans="1:24" ht="21.75" customHeight="1" outlineLevel="1">
      <c r="A42" s="11" t="s">
        <v>48</v>
      </c>
      <c r="B42" s="5"/>
      <c r="C42" s="5"/>
      <c r="D42" s="5"/>
      <c r="E42" s="5"/>
      <c r="F42" s="31">
        <v>54735799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5485204</v>
      </c>
      <c r="U42" s="30">
        <f t="shared" si="5"/>
        <v>10.02</v>
      </c>
      <c r="V42" s="6">
        <v>0</v>
      </c>
      <c r="W42" s="7">
        <v>0</v>
      </c>
      <c r="X42" s="6">
        <v>0</v>
      </c>
    </row>
    <row r="43" spans="1:24" ht="38.25">
      <c r="A43" s="29" t="s">
        <v>3</v>
      </c>
      <c r="B43" s="5"/>
      <c r="C43" s="5"/>
      <c r="D43" s="5"/>
      <c r="E43" s="5"/>
      <c r="F43" s="32">
        <f>F44</f>
        <v>18421410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f>T44</f>
        <v>1142208.3</v>
      </c>
      <c r="U43" s="30">
        <f t="shared" si="5"/>
        <v>6.2</v>
      </c>
      <c r="V43" s="6">
        <v>0</v>
      </c>
      <c r="W43" s="7">
        <v>0</v>
      </c>
      <c r="X43" s="6">
        <v>0</v>
      </c>
    </row>
    <row r="44" spans="1:24" ht="51" outlineLevel="1">
      <c r="A44" s="11" t="s">
        <v>49</v>
      </c>
      <c r="B44" s="5"/>
      <c r="C44" s="5"/>
      <c r="D44" s="5"/>
      <c r="E44" s="5"/>
      <c r="F44" s="31">
        <v>18421410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1142208.3</v>
      </c>
      <c r="U44" s="30">
        <f t="shared" si="5"/>
        <v>6.2</v>
      </c>
      <c r="V44" s="6">
        <v>0</v>
      </c>
      <c r="W44" s="7">
        <v>0</v>
      </c>
      <c r="X44" s="6">
        <v>0</v>
      </c>
    </row>
    <row r="45" spans="1:24" ht="15">
      <c r="A45" s="13" t="s">
        <v>4</v>
      </c>
      <c r="B45" s="5"/>
      <c r="C45" s="5"/>
      <c r="D45" s="5"/>
      <c r="E45" s="5"/>
      <c r="F45" s="32">
        <f>SUM(F46:F49)</f>
        <v>263239301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f>SUM(T46:T49)</f>
        <v>16801845.13</v>
      </c>
      <c r="U45" s="30">
        <f t="shared" si="5"/>
        <v>6.38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50</v>
      </c>
      <c r="B46" s="5"/>
      <c r="C46" s="5"/>
      <c r="D46" s="5"/>
      <c r="E46" s="5"/>
      <c r="F46" s="31">
        <v>6648210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861139.75</v>
      </c>
      <c r="U46" s="30">
        <f t="shared" si="5"/>
        <v>12.95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51</v>
      </c>
      <c r="B47" s="5"/>
      <c r="C47" s="5"/>
      <c r="D47" s="5"/>
      <c r="E47" s="5"/>
      <c r="F47" s="31">
        <v>82700000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4653518.81</v>
      </c>
      <c r="U47" s="30">
        <f t="shared" si="5"/>
        <v>5.63</v>
      </c>
      <c r="V47" s="6">
        <v>0</v>
      </c>
      <c r="W47" s="7">
        <v>0</v>
      </c>
      <c r="X47" s="6">
        <v>0</v>
      </c>
    </row>
    <row r="48" spans="1:24" ht="15" outlineLevel="1">
      <c r="A48" s="14" t="s">
        <v>52</v>
      </c>
      <c r="B48" s="5"/>
      <c r="C48" s="5"/>
      <c r="D48" s="5"/>
      <c r="E48" s="5"/>
      <c r="F48" s="31">
        <v>165640011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10048808.35</v>
      </c>
      <c r="U48" s="30">
        <f t="shared" si="5"/>
        <v>6.07</v>
      </c>
      <c r="V48" s="6">
        <v>0</v>
      </c>
      <c r="W48" s="7">
        <v>0</v>
      </c>
      <c r="X48" s="6">
        <v>0</v>
      </c>
    </row>
    <row r="49" spans="1:24" ht="25.5" outlineLevel="1">
      <c r="A49" s="14" t="s">
        <v>53</v>
      </c>
      <c r="B49" s="5"/>
      <c r="C49" s="5"/>
      <c r="D49" s="5"/>
      <c r="E49" s="5"/>
      <c r="F49" s="31">
        <v>8251080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1238378.22</v>
      </c>
      <c r="U49" s="30">
        <f t="shared" si="5"/>
        <v>15.01</v>
      </c>
      <c r="V49" s="6">
        <v>0</v>
      </c>
      <c r="W49" s="7">
        <v>0</v>
      </c>
      <c r="X49" s="6">
        <v>0</v>
      </c>
    </row>
    <row r="50" spans="1:24" ht="25.5">
      <c r="A50" s="29" t="s">
        <v>73</v>
      </c>
      <c r="B50" s="5"/>
      <c r="C50" s="5"/>
      <c r="D50" s="5"/>
      <c r="E50" s="5"/>
      <c r="F50" s="32">
        <f>SUM(F51:F54)</f>
        <v>177178752.31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f>SUM(T51:T54)</f>
        <v>8736031.48</v>
      </c>
      <c r="U50" s="30">
        <f t="shared" si="5"/>
        <v>4.93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54</v>
      </c>
      <c r="B51" s="5"/>
      <c r="C51" s="5"/>
      <c r="D51" s="5"/>
      <c r="E51" s="5"/>
      <c r="F51" s="31">
        <v>18069282.31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654250.66</v>
      </c>
      <c r="U51" s="30">
        <f t="shared" si="5"/>
        <v>3.62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55</v>
      </c>
      <c r="B52" s="5"/>
      <c r="C52" s="5"/>
      <c r="D52" s="5"/>
      <c r="E52" s="5"/>
      <c r="F52" s="31">
        <v>17573800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0</v>
      </c>
      <c r="U52" s="30">
        <f t="shared" si="5"/>
        <v>0</v>
      </c>
      <c r="V52" s="6">
        <v>0</v>
      </c>
      <c r="W52" s="7">
        <v>0</v>
      </c>
      <c r="X52" s="6">
        <v>0</v>
      </c>
    </row>
    <row r="53" spans="1:24" ht="15" outlineLevel="1">
      <c r="A53" s="11" t="s">
        <v>56</v>
      </c>
      <c r="B53" s="5"/>
      <c r="C53" s="5"/>
      <c r="D53" s="5"/>
      <c r="E53" s="5"/>
      <c r="F53" s="31">
        <v>107103130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3359213.07</v>
      </c>
      <c r="U53" s="30">
        <f t="shared" si="5"/>
        <v>3.14</v>
      </c>
      <c r="V53" s="6">
        <v>0</v>
      </c>
      <c r="W53" s="7">
        <v>0</v>
      </c>
      <c r="X53" s="6">
        <v>0</v>
      </c>
    </row>
    <row r="54" spans="1:24" ht="25.5" outlineLevel="1">
      <c r="A54" s="11" t="s">
        <v>57</v>
      </c>
      <c r="B54" s="5"/>
      <c r="C54" s="5"/>
      <c r="D54" s="5"/>
      <c r="E54" s="5"/>
      <c r="F54" s="31">
        <v>34432540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4722567.75</v>
      </c>
      <c r="U54" s="30">
        <f t="shared" si="5"/>
        <v>13.72</v>
      </c>
      <c r="V54" s="6">
        <v>0</v>
      </c>
      <c r="W54" s="7">
        <v>0</v>
      </c>
      <c r="X54" s="6">
        <v>0</v>
      </c>
    </row>
    <row r="55" spans="1:24" ht="15">
      <c r="A55" s="4" t="s">
        <v>5</v>
      </c>
      <c r="B55" s="5"/>
      <c r="C55" s="5"/>
      <c r="D55" s="5"/>
      <c r="E55" s="5"/>
      <c r="F55" s="32">
        <f>F56</f>
        <v>4707680</v>
      </c>
      <c r="G55" s="32">
        <f aca="true" t="shared" si="7" ref="G55:T55">G56</f>
        <v>0</v>
      </c>
      <c r="H55" s="32">
        <f t="shared" si="7"/>
        <v>0</v>
      </c>
      <c r="I55" s="32">
        <f t="shared" si="7"/>
        <v>0</v>
      </c>
      <c r="J55" s="32">
        <f t="shared" si="7"/>
        <v>0</v>
      </c>
      <c r="K55" s="32">
        <f t="shared" si="7"/>
        <v>0</v>
      </c>
      <c r="L55" s="32">
        <f t="shared" si="7"/>
        <v>0</v>
      </c>
      <c r="M55" s="32">
        <f t="shared" si="7"/>
        <v>0</v>
      </c>
      <c r="N55" s="32">
        <f t="shared" si="7"/>
        <v>0</v>
      </c>
      <c r="O55" s="32">
        <f t="shared" si="7"/>
        <v>0</v>
      </c>
      <c r="P55" s="32">
        <f t="shared" si="7"/>
        <v>0</v>
      </c>
      <c r="Q55" s="32">
        <f t="shared" si="7"/>
        <v>0</v>
      </c>
      <c r="R55" s="32">
        <f t="shared" si="7"/>
        <v>0</v>
      </c>
      <c r="S55" s="32">
        <f t="shared" si="7"/>
        <v>0</v>
      </c>
      <c r="T55" s="32">
        <f t="shared" si="7"/>
        <v>565306.85</v>
      </c>
      <c r="U55" s="30">
        <f t="shared" si="5"/>
        <v>12.01</v>
      </c>
      <c r="V55" s="6">
        <v>0</v>
      </c>
      <c r="W55" s="7">
        <v>0</v>
      </c>
      <c r="X55" s="6">
        <v>0</v>
      </c>
    </row>
    <row r="56" spans="1:24" ht="25.5" outlineLevel="1">
      <c r="A56" s="11" t="s">
        <v>58</v>
      </c>
      <c r="B56" s="5"/>
      <c r="C56" s="5"/>
      <c r="D56" s="5"/>
      <c r="E56" s="5"/>
      <c r="F56" s="31">
        <v>4707680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565306.85</v>
      </c>
      <c r="U56" s="30">
        <f t="shared" si="5"/>
        <v>12.01</v>
      </c>
      <c r="V56" s="6">
        <v>0</v>
      </c>
      <c r="W56" s="7">
        <v>0</v>
      </c>
      <c r="X56" s="6">
        <v>0</v>
      </c>
    </row>
    <row r="57" spans="1:24" ht="15">
      <c r="A57" s="4" t="s">
        <v>6</v>
      </c>
      <c r="B57" s="5"/>
      <c r="C57" s="5"/>
      <c r="D57" s="5"/>
      <c r="E57" s="5"/>
      <c r="F57" s="32">
        <f>SUM(F58:F62)</f>
        <v>1321315122.69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f>SUM(T58:T62)</f>
        <v>171115756.45</v>
      </c>
      <c r="U57" s="30">
        <f t="shared" si="5"/>
        <v>12.95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59</v>
      </c>
      <c r="B58" s="5"/>
      <c r="C58" s="5"/>
      <c r="D58" s="5"/>
      <c r="E58" s="5"/>
      <c r="F58" s="31">
        <v>586863517.69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62557379</v>
      </c>
      <c r="U58" s="30">
        <f t="shared" si="5"/>
        <v>10.66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60</v>
      </c>
      <c r="B59" s="5"/>
      <c r="C59" s="5"/>
      <c r="D59" s="5"/>
      <c r="E59" s="5"/>
      <c r="F59" s="31">
        <v>454192390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70565401</v>
      </c>
      <c r="U59" s="30">
        <f t="shared" si="5"/>
        <v>15.54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83</v>
      </c>
      <c r="B60" s="5"/>
      <c r="C60" s="5"/>
      <c r="D60" s="5"/>
      <c r="E60" s="5"/>
      <c r="F60" s="31">
        <v>191952155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31654027</v>
      </c>
      <c r="U60" s="30">
        <f t="shared" si="5"/>
        <v>16.49</v>
      </c>
      <c r="V60" s="6"/>
      <c r="W60" s="7"/>
      <c r="X60" s="6"/>
    </row>
    <row r="61" spans="1:24" ht="15" outlineLevel="1">
      <c r="A61" s="11" t="s">
        <v>84</v>
      </c>
      <c r="B61" s="5"/>
      <c r="C61" s="5"/>
      <c r="D61" s="5"/>
      <c r="E61" s="5"/>
      <c r="F61" s="31">
        <v>31196060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1734411</v>
      </c>
      <c r="U61" s="30">
        <f t="shared" si="5"/>
        <v>5.56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61</v>
      </c>
      <c r="B62" s="5"/>
      <c r="C62" s="5"/>
      <c r="D62" s="5"/>
      <c r="E62" s="5"/>
      <c r="F62" s="31">
        <v>57111000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4604538.45</v>
      </c>
      <c r="U62" s="30">
        <f t="shared" si="5"/>
        <v>8.06</v>
      </c>
      <c r="V62" s="6">
        <v>0</v>
      </c>
      <c r="W62" s="7">
        <v>0</v>
      </c>
      <c r="X62" s="6">
        <v>0</v>
      </c>
    </row>
    <row r="63" spans="1:24" ht="15">
      <c r="A63" s="4" t="s">
        <v>7</v>
      </c>
      <c r="B63" s="5"/>
      <c r="C63" s="5"/>
      <c r="D63" s="5"/>
      <c r="E63" s="5"/>
      <c r="F63" s="32">
        <f>F64+F65</f>
        <v>167019620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f>T64+T65</f>
        <v>28361591.65</v>
      </c>
      <c r="U63" s="30">
        <f t="shared" si="5"/>
        <v>16.98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62</v>
      </c>
      <c r="B64" s="5"/>
      <c r="C64" s="5"/>
      <c r="D64" s="5"/>
      <c r="E64" s="5"/>
      <c r="F64" s="31">
        <v>121338760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21858249.24</v>
      </c>
      <c r="U64" s="30">
        <f t="shared" si="5"/>
        <v>18.01</v>
      </c>
      <c r="V64" s="6">
        <v>0</v>
      </c>
      <c r="W64" s="7">
        <v>0</v>
      </c>
      <c r="X64" s="6">
        <v>0</v>
      </c>
    </row>
    <row r="65" spans="1:24" ht="25.5" outlineLevel="1">
      <c r="A65" s="11" t="s">
        <v>77</v>
      </c>
      <c r="B65" s="5"/>
      <c r="C65" s="5"/>
      <c r="D65" s="5"/>
      <c r="E65" s="5"/>
      <c r="F65" s="31">
        <v>45680860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6503342.41</v>
      </c>
      <c r="U65" s="30">
        <f t="shared" si="5"/>
        <v>14.24</v>
      </c>
      <c r="V65" s="6"/>
      <c r="W65" s="7"/>
      <c r="X65" s="6"/>
    </row>
    <row r="66" spans="1:24" ht="15">
      <c r="A66" s="4" t="s">
        <v>8</v>
      </c>
      <c r="B66" s="5"/>
      <c r="C66" s="5"/>
      <c r="D66" s="5"/>
      <c r="E66" s="5"/>
      <c r="F66" s="32">
        <f>SUM(F67:F71)</f>
        <v>136540800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SUM(T67:T71)</f>
        <v>15740358.110000001</v>
      </c>
      <c r="U66" s="30">
        <f t="shared" si="5"/>
        <v>11.53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63</v>
      </c>
      <c r="B67" s="5"/>
      <c r="C67" s="5"/>
      <c r="D67" s="5"/>
      <c r="E67" s="5"/>
      <c r="F67" s="31">
        <v>2802000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425696.27</v>
      </c>
      <c r="U67" s="30">
        <f t="shared" si="5"/>
        <v>15.19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64</v>
      </c>
      <c r="B68" s="5"/>
      <c r="C68" s="5"/>
      <c r="D68" s="5"/>
      <c r="E68" s="5"/>
      <c r="F68" s="31">
        <v>64280140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8439918.33</v>
      </c>
      <c r="U68" s="30">
        <f t="shared" si="5"/>
        <v>13.13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65</v>
      </c>
      <c r="B69" s="5"/>
      <c r="C69" s="5"/>
      <c r="D69" s="5"/>
      <c r="E69" s="5"/>
      <c r="F69" s="31">
        <v>24070500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2472181.72</v>
      </c>
      <c r="U69" s="30">
        <f t="shared" si="5"/>
        <v>10.27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66</v>
      </c>
      <c r="B70" s="5"/>
      <c r="C70" s="5"/>
      <c r="D70" s="5"/>
      <c r="E70" s="5"/>
      <c r="F70" s="31">
        <v>15211000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823302.81</v>
      </c>
      <c r="U70" s="30">
        <f t="shared" si="5"/>
        <v>5.41</v>
      </c>
      <c r="V70" s="6">
        <v>0</v>
      </c>
      <c r="W70" s="7">
        <v>0</v>
      </c>
      <c r="X70" s="6">
        <v>0</v>
      </c>
    </row>
    <row r="71" spans="1:24" ht="25.5" outlineLevel="1">
      <c r="A71" s="11" t="s">
        <v>67</v>
      </c>
      <c r="B71" s="5"/>
      <c r="C71" s="5"/>
      <c r="D71" s="5"/>
      <c r="E71" s="5"/>
      <c r="F71" s="31">
        <v>30177160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3579258.98</v>
      </c>
      <c r="U71" s="30">
        <f t="shared" si="5"/>
        <v>11.86</v>
      </c>
      <c r="V71" s="6">
        <v>0</v>
      </c>
      <c r="W71" s="7">
        <v>0</v>
      </c>
      <c r="X71" s="6">
        <v>0</v>
      </c>
    </row>
    <row r="72" spans="1:24" ht="15">
      <c r="A72" s="4" t="s">
        <v>9</v>
      </c>
      <c r="B72" s="5"/>
      <c r="C72" s="5"/>
      <c r="D72" s="5"/>
      <c r="E72" s="5"/>
      <c r="F72" s="32">
        <f>SUM(F73:F75)</f>
        <v>175006545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f>SUM(T73:T75)</f>
        <v>35496427.1</v>
      </c>
      <c r="U72" s="30">
        <f t="shared" si="5"/>
        <v>20.28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68</v>
      </c>
      <c r="B73" s="5"/>
      <c r="C73" s="5"/>
      <c r="D73" s="5"/>
      <c r="E73" s="5"/>
      <c r="F73" s="31">
        <v>120215815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27361766.59</v>
      </c>
      <c r="U73" s="30">
        <f t="shared" si="5"/>
        <v>22.76</v>
      </c>
      <c r="V73" s="6">
        <v>0</v>
      </c>
      <c r="W73" s="7">
        <v>0</v>
      </c>
      <c r="X73" s="6">
        <v>0</v>
      </c>
    </row>
    <row r="74" spans="1:24" ht="15" outlineLevel="1">
      <c r="A74" s="11" t="s">
        <v>69</v>
      </c>
      <c r="B74" s="5"/>
      <c r="C74" s="5"/>
      <c r="D74" s="5"/>
      <c r="E74" s="5"/>
      <c r="F74" s="31">
        <v>48276320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7478460.76</v>
      </c>
      <c r="U74" s="30">
        <f t="shared" si="5"/>
        <v>15.49</v>
      </c>
      <c r="V74" s="6">
        <v>0</v>
      </c>
      <c r="W74" s="7">
        <v>0</v>
      </c>
      <c r="X74" s="6">
        <v>0</v>
      </c>
    </row>
    <row r="75" spans="1:24" ht="25.5" outlineLevel="1">
      <c r="A75" s="11" t="s">
        <v>70</v>
      </c>
      <c r="B75" s="5"/>
      <c r="C75" s="5"/>
      <c r="D75" s="5"/>
      <c r="E75" s="5"/>
      <c r="F75" s="31">
        <v>6514410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656199.75</v>
      </c>
      <c r="U75" s="30">
        <f t="shared" si="5"/>
        <v>10.07</v>
      </c>
      <c r="V75" s="6">
        <v>0</v>
      </c>
      <c r="W75" s="7">
        <v>0</v>
      </c>
      <c r="X75" s="6">
        <v>0</v>
      </c>
    </row>
    <row r="76" spans="1:24" ht="30" customHeight="1">
      <c r="A76" s="12" t="s">
        <v>72</v>
      </c>
      <c r="B76" s="5"/>
      <c r="C76" s="5"/>
      <c r="D76" s="5"/>
      <c r="E76" s="5"/>
      <c r="F76" s="32">
        <f>F77</f>
        <v>3200000</v>
      </c>
      <c r="G76" s="32">
        <f aca="true" t="shared" si="8" ref="G76:T76">G77</f>
        <v>0</v>
      </c>
      <c r="H76" s="32">
        <f t="shared" si="8"/>
        <v>0</v>
      </c>
      <c r="I76" s="32">
        <f t="shared" si="8"/>
        <v>0</v>
      </c>
      <c r="J76" s="32">
        <f t="shared" si="8"/>
        <v>0</v>
      </c>
      <c r="K76" s="32">
        <f t="shared" si="8"/>
        <v>0</v>
      </c>
      <c r="L76" s="32">
        <f t="shared" si="8"/>
        <v>0</v>
      </c>
      <c r="M76" s="32">
        <f t="shared" si="8"/>
        <v>0</v>
      </c>
      <c r="N76" s="32">
        <f t="shared" si="8"/>
        <v>0</v>
      </c>
      <c r="O76" s="32">
        <f t="shared" si="8"/>
        <v>0</v>
      </c>
      <c r="P76" s="32">
        <f t="shared" si="8"/>
        <v>0</v>
      </c>
      <c r="Q76" s="32">
        <f t="shared" si="8"/>
        <v>0</v>
      </c>
      <c r="R76" s="32">
        <f t="shared" si="8"/>
        <v>0</v>
      </c>
      <c r="S76" s="32">
        <f t="shared" si="8"/>
        <v>0</v>
      </c>
      <c r="T76" s="32">
        <f t="shared" si="8"/>
        <v>0</v>
      </c>
      <c r="U76" s="30">
        <f t="shared" si="5"/>
        <v>0</v>
      </c>
      <c r="V76" s="6">
        <v>0</v>
      </c>
      <c r="W76" s="7">
        <v>0</v>
      </c>
      <c r="X76" s="6">
        <v>0</v>
      </c>
    </row>
    <row r="77" spans="1:24" ht="34.5" customHeight="1" outlineLevel="1">
      <c r="A77" s="11" t="s">
        <v>71</v>
      </c>
      <c r="B77" s="5"/>
      <c r="C77" s="5"/>
      <c r="D77" s="5"/>
      <c r="E77" s="5"/>
      <c r="F77" s="31">
        <v>3200000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0">
        <f t="shared" si="5"/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8" t="s">
        <v>80</v>
      </c>
      <c r="B78" s="5"/>
      <c r="C78" s="5"/>
      <c r="D78" s="5"/>
      <c r="E78" s="5"/>
      <c r="F78" s="32">
        <f aca="true" t="shared" si="9" ref="F78:T78">F8-F33</f>
        <v>-40736400</v>
      </c>
      <c r="G78" s="32">
        <f t="shared" si="9"/>
        <v>0</v>
      </c>
      <c r="H78" s="32">
        <f t="shared" si="9"/>
        <v>0</v>
      </c>
      <c r="I78" s="32">
        <f t="shared" si="9"/>
        <v>0</v>
      </c>
      <c r="J78" s="32">
        <f t="shared" si="9"/>
        <v>0</v>
      </c>
      <c r="K78" s="32">
        <f t="shared" si="9"/>
        <v>0</v>
      </c>
      <c r="L78" s="32">
        <f t="shared" si="9"/>
        <v>0</v>
      </c>
      <c r="M78" s="32">
        <f t="shared" si="9"/>
        <v>0</v>
      </c>
      <c r="N78" s="32">
        <f t="shared" si="9"/>
        <v>0</v>
      </c>
      <c r="O78" s="32">
        <f t="shared" si="9"/>
        <v>0</v>
      </c>
      <c r="P78" s="32">
        <f t="shared" si="9"/>
        <v>0</v>
      </c>
      <c r="Q78" s="32">
        <f t="shared" si="9"/>
        <v>0</v>
      </c>
      <c r="R78" s="32">
        <f t="shared" si="9"/>
        <v>0</v>
      </c>
      <c r="S78" s="32">
        <f t="shared" si="9"/>
        <v>0</v>
      </c>
      <c r="T78" s="32">
        <f t="shared" si="9"/>
        <v>18893373.669999957</v>
      </c>
      <c r="U78" s="20"/>
      <c r="V78" s="24"/>
      <c r="W78" s="25"/>
      <c r="X78" s="24"/>
    </row>
    <row r="79" spans="1:24" ht="45" customHeight="1">
      <c r="A79" s="23" t="s">
        <v>33</v>
      </c>
      <c r="B79" s="21"/>
      <c r="C79" s="21"/>
      <c r="D79" s="21"/>
      <c r="E79" s="21"/>
      <c r="F79" s="33">
        <f>SUM(F80,F83,F88,F86,F85)</f>
        <v>40736400</v>
      </c>
      <c r="G79" s="33">
        <f aca="true" t="shared" si="10" ref="G79:T79">SUM(G80,G88,G86,G85)</f>
        <v>0</v>
      </c>
      <c r="H79" s="33">
        <f t="shared" si="10"/>
        <v>0</v>
      </c>
      <c r="I79" s="33">
        <f t="shared" si="10"/>
        <v>0</v>
      </c>
      <c r="J79" s="33">
        <f t="shared" si="10"/>
        <v>0</v>
      </c>
      <c r="K79" s="33">
        <f t="shared" si="10"/>
        <v>0</v>
      </c>
      <c r="L79" s="33">
        <f t="shared" si="10"/>
        <v>0</v>
      </c>
      <c r="M79" s="33">
        <f t="shared" si="10"/>
        <v>0</v>
      </c>
      <c r="N79" s="33">
        <f t="shared" si="10"/>
        <v>0</v>
      </c>
      <c r="O79" s="33">
        <f t="shared" si="10"/>
        <v>0</v>
      </c>
      <c r="P79" s="33">
        <f t="shared" si="10"/>
        <v>0</v>
      </c>
      <c r="Q79" s="33">
        <f t="shared" si="10"/>
        <v>0</v>
      </c>
      <c r="R79" s="33">
        <f t="shared" si="10"/>
        <v>0</v>
      </c>
      <c r="S79" s="33">
        <f t="shared" si="10"/>
        <v>0</v>
      </c>
      <c r="T79" s="33">
        <f t="shared" si="10"/>
        <v>-18893373.669999994</v>
      </c>
      <c r="U79" s="20"/>
      <c r="V79" s="1"/>
      <c r="W79" s="1"/>
      <c r="X79" s="1"/>
    </row>
    <row r="80" spans="1:24" ht="26.25">
      <c r="A80" s="22" t="s">
        <v>34</v>
      </c>
      <c r="B80" s="22"/>
      <c r="C80" s="22"/>
      <c r="D80" s="22"/>
      <c r="E80" s="22"/>
      <c r="F80" s="34">
        <f>F81+F82</f>
        <v>18936400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>
        <f>SUM(T81,T82)</f>
        <v>0</v>
      </c>
      <c r="U80" s="20"/>
      <c r="V80" s="8"/>
      <c r="W80" s="8"/>
      <c r="X80" s="8"/>
    </row>
    <row r="81" spans="1:21" ht="39">
      <c r="A81" s="26" t="s">
        <v>35</v>
      </c>
      <c r="B81" s="27"/>
      <c r="C81" s="27"/>
      <c r="D81" s="27"/>
      <c r="E81" s="27"/>
      <c r="F81" s="35">
        <v>18936400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5">
        <v>0</v>
      </c>
      <c r="U81" s="20"/>
    </row>
    <row r="82" spans="1:21" ht="39">
      <c r="A82" s="26" t="s">
        <v>36</v>
      </c>
      <c r="B82" s="27"/>
      <c r="C82" s="27"/>
      <c r="D82" s="27"/>
      <c r="E82" s="27"/>
      <c r="F82" s="35">
        <v>0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>
        <v>0</v>
      </c>
      <c r="U82" s="20"/>
    </row>
    <row r="83" spans="1:21" ht="33.75" customHeight="1">
      <c r="A83" s="26" t="s">
        <v>88</v>
      </c>
      <c r="B83" s="27"/>
      <c r="C83" s="27"/>
      <c r="D83" s="27"/>
      <c r="E83" s="27"/>
      <c r="F83" s="35">
        <f>SUM(F84:F85)</f>
        <v>21800000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20"/>
    </row>
    <row r="84" spans="1:21" ht="41.25" customHeight="1">
      <c r="A84" s="26" t="s">
        <v>87</v>
      </c>
      <c r="B84" s="27"/>
      <c r="C84" s="27"/>
      <c r="D84" s="27"/>
      <c r="E84" s="27"/>
      <c r="F84" s="35">
        <v>21800000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0</v>
      </c>
      <c r="U84" s="20"/>
    </row>
    <row r="85" spans="1:21" ht="45.75" customHeight="1">
      <c r="A85" s="26" t="s">
        <v>82</v>
      </c>
      <c r="B85" s="27"/>
      <c r="C85" s="27"/>
      <c r="D85" s="27"/>
      <c r="E85" s="27"/>
      <c r="F85" s="35">
        <v>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0</v>
      </c>
      <c r="U85" s="20"/>
    </row>
    <row r="86" spans="1:21" ht="26.25">
      <c r="A86" s="26" t="s">
        <v>78</v>
      </c>
      <c r="B86" s="27"/>
      <c r="C86" s="27"/>
      <c r="D86" s="27"/>
      <c r="E86" s="27"/>
      <c r="F86" s="35">
        <f>F87</f>
        <v>0</v>
      </c>
      <c r="G86" s="35">
        <f aca="true" t="shared" si="11" ref="G86:S86">G87</f>
        <v>0</v>
      </c>
      <c r="H86" s="35">
        <f t="shared" si="11"/>
        <v>0</v>
      </c>
      <c r="I86" s="35">
        <f t="shared" si="11"/>
        <v>0</v>
      </c>
      <c r="J86" s="35">
        <f t="shared" si="11"/>
        <v>0</v>
      </c>
      <c r="K86" s="35">
        <f t="shared" si="11"/>
        <v>0</v>
      </c>
      <c r="L86" s="35">
        <f t="shared" si="11"/>
        <v>0</v>
      </c>
      <c r="M86" s="35">
        <f t="shared" si="11"/>
        <v>0</v>
      </c>
      <c r="N86" s="35">
        <f t="shared" si="11"/>
        <v>0</v>
      </c>
      <c r="O86" s="35">
        <f t="shared" si="11"/>
        <v>0</v>
      </c>
      <c r="P86" s="35">
        <f t="shared" si="11"/>
        <v>0</v>
      </c>
      <c r="Q86" s="35">
        <f t="shared" si="11"/>
        <v>0</v>
      </c>
      <c r="R86" s="35">
        <f t="shared" si="11"/>
        <v>0</v>
      </c>
      <c r="S86" s="35">
        <f t="shared" si="11"/>
        <v>0</v>
      </c>
      <c r="T86" s="35">
        <f>SUM(T87)</f>
        <v>43964510.15</v>
      </c>
      <c r="U86" s="20"/>
    </row>
    <row r="87" spans="1:21" ht="90">
      <c r="A87" s="26" t="s">
        <v>79</v>
      </c>
      <c r="B87" s="27"/>
      <c r="C87" s="27"/>
      <c r="D87" s="27"/>
      <c r="E87" s="27"/>
      <c r="F87" s="35">
        <v>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43964510.15</v>
      </c>
      <c r="U87" s="20"/>
    </row>
    <row r="88" spans="1:21" ht="26.25">
      <c r="A88" s="26" t="s">
        <v>37</v>
      </c>
      <c r="B88" s="27"/>
      <c r="C88" s="27"/>
      <c r="D88" s="27"/>
      <c r="E88" s="27"/>
      <c r="F88" s="35">
        <f>SUM(F90,F92)</f>
        <v>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f>SUM(T90,T92)</f>
        <v>-62857883.81999999</v>
      </c>
      <c r="U88" s="20"/>
    </row>
    <row r="89" spans="1:21" ht="15">
      <c r="A89" s="27" t="s">
        <v>38</v>
      </c>
      <c r="B89" s="27"/>
      <c r="C89" s="27"/>
      <c r="D89" s="27"/>
      <c r="E89" s="27"/>
      <c r="F89" s="35">
        <f>F90</f>
        <v>-2404675210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f>T90</f>
        <v>-494731015.52</v>
      </c>
      <c r="U89" s="20"/>
    </row>
    <row r="90" spans="1:21" ht="26.25">
      <c r="A90" s="26" t="s">
        <v>39</v>
      </c>
      <c r="B90" s="27"/>
      <c r="C90" s="27"/>
      <c r="D90" s="27"/>
      <c r="E90" s="27"/>
      <c r="F90" s="35">
        <v>-2404675210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-494731015.52</v>
      </c>
      <c r="U90" s="20"/>
    </row>
    <row r="91" spans="1:21" ht="15">
      <c r="A91" s="26" t="s">
        <v>40</v>
      </c>
      <c r="B91" s="27"/>
      <c r="C91" s="27"/>
      <c r="D91" s="27"/>
      <c r="E91" s="27"/>
      <c r="F91" s="35">
        <f>F92</f>
        <v>2404675210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f>T92</f>
        <v>431873131.7</v>
      </c>
      <c r="U91" s="20"/>
    </row>
    <row r="92" spans="1:21" ht="26.25">
      <c r="A92" s="26" t="s">
        <v>41</v>
      </c>
      <c r="B92" s="27"/>
      <c r="C92" s="27"/>
      <c r="D92" s="27"/>
      <c r="E92" s="27"/>
      <c r="F92" s="35">
        <v>2404675210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v>431873131.7</v>
      </c>
      <c r="U92" s="20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2018-03-15T02:20:05Z</dcterms:modified>
  <cp:category/>
  <cp:version/>
  <cp:contentType/>
  <cp:contentStatus/>
</cp:coreProperties>
</file>