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2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'Лист1'!$A$1:$Q$29</definedName>
  </definedNames>
  <calcPr fullCalcOnLoad="1"/>
</workbook>
</file>

<file path=xl/sharedStrings.xml><?xml version="1.0" encoding="utf-8"?>
<sst xmlns="http://schemas.openxmlformats.org/spreadsheetml/2006/main" count="101" uniqueCount="65">
  <si>
    <t>№ п/п</t>
  </si>
  <si>
    <t>Целевая статья</t>
  </si>
  <si>
    <t>Вид расхода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</si>
  <si>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</si>
  <si>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</si>
  <si>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</si>
  <si>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</si>
  <si>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</si>
  <si>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1101</t>
  </si>
  <si>
    <t>II. Направление расходования бюджетных средств</t>
  </si>
  <si>
    <t xml:space="preserve">Физическая культура 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</si>
  <si>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</si>
  <si>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</si>
  <si>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</si>
  <si>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</si>
  <si>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2.</t>
  </si>
  <si>
    <t>2.1.</t>
  </si>
  <si>
    <t>3.</t>
  </si>
  <si>
    <t>Исполнено</t>
  </si>
  <si>
    <t>% исполнения</t>
  </si>
  <si>
    <t>в том числе за счет средств федерального бюджета</t>
  </si>
  <si>
    <t>в том числе за счет средств краевого бюджета</t>
  </si>
  <si>
    <t>в том числе за счет средств местного бюджета</t>
  </si>
  <si>
    <t>Коды функциональной классификации расходов</t>
  </si>
  <si>
    <t>Объекты благоустройства</t>
  </si>
  <si>
    <t>0503</t>
  </si>
  <si>
    <t>1010089010</t>
  </si>
  <si>
    <t>Благоустройство</t>
  </si>
  <si>
    <t>Раздел, подраздел</t>
  </si>
  <si>
    <t>3.1</t>
  </si>
  <si>
    <t>1004</t>
  </si>
  <si>
    <t>412</t>
  </si>
  <si>
    <t>4.</t>
  </si>
  <si>
    <t>4.1.</t>
  </si>
  <si>
    <t>Охрана семьи и детства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</si>
  <si>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</si>
  <si>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</si>
  <si>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1250175870</t>
  </si>
  <si>
    <t>(руб.)</t>
  </si>
  <si>
    <t>Приложение № 6</t>
  </si>
  <si>
    <t>к решению Совета депутатов</t>
  </si>
  <si>
    <t>ЗАТО г. Зеленогорска</t>
  </si>
  <si>
    <t>от ____________  № ______</t>
  </si>
  <si>
    <t xml:space="preserve">Объем инвестиций </t>
  </si>
  <si>
    <t>Объем инвестиций</t>
  </si>
  <si>
    <t>Объекты коммунального хозяйства</t>
  </si>
  <si>
    <t>Строительство внешнего инженерного обеспечения в микрорайоне 23</t>
  </si>
  <si>
    <t>0000000000</t>
  </si>
  <si>
    <t>000</t>
  </si>
  <si>
    <t>0502</t>
  </si>
  <si>
    <t>1010089020</t>
  </si>
  <si>
    <t>Строительство линии наружного освещения и пешеходного тротуара в районе МБУ ДО "ЦЭКиТ"</t>
  </si>
  <si>
    <t>1010089030</t>
  </si>
  <si>
    <t>Муниципальная программа "Развитие образования в городе Зеленогорске"</t>
  </si>
  <si>
    <t>1200000000</t>
  </si>
  <si>
    <t>0000</t>
  </si>
  <si>
    <t>1250000000</t>
  </si>
  <si>
    <t>Муниципальная программа "Капитальное строительство и капитальный ремонт в городе Зеленогорска"</t>
  </si>
  <si>
    <t>1000000000</t>
  </si>
  <si>
    <t>Коммунальное хозяйство</t>
  </si>
  <si>
    <t>1010000000</t>
  </si>
  <si>
    <t>2.2.</t>
  </si>
  <si>
    <t>2.3.</t>
  </si>
  <si>
    <t xml:space="preserve">Строительство универсального спортивного зала с искусственным льдом и трибунами для зрителей </t>
  </si>
  <si>
    <t xml:space="preserve">Бюджетные инвестиции   в форме капитальных вложений в объекты муниципальной собственности в 2020 год   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</si>
</sst>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"/>
    <numFmt numFmtId="192" formatCode="0.000"/>
    <numFmt numFmtId="193" formatCode="0.00000"/>
    <numFmt numFmtId="194" formatCode="#,##0.00000000"/>
    <numFmt numFmtId="195" formatCode="#,##0.000000000"/>
    <numFmt numFmtId="196" formatCode="#,##0.0000000000"/>
    <numFmt numFmtId="197" formatCode="#,##0.00000000000"/>
    <numFmt numFmtId="198" formatCode="#,##0.000000000000"/>
    <numFmt numFmtId="199" formatCode="#,##0.0000000000000"/>
    <numFmt numFmtId="200" formatCode="#,##0.00000000000000"/>
    <numFmt numFmtId="201" formatCode="#,##0.000000000000000"/>
    <numFmt numFmtId="202" formatCode="#,##0.0000000000000000"/>
    <numFmt numFmtId="203" formatCode="#,##0.00000000000000000"/>
    <numFmt numFmtId="204" formatCode="#,##0.000000000000000000"/>
    <numFmt numFmtId="205" formatCode="#,##0.0000000000000000000"/>
    <numFmt numFmtId="206" formatCode="#,##0.0000000000000000000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33" borderId="12" xfId="53" applyFont="1" applyFill="1" applyBorder="1" applyAlignment="1">
      <alignment horizontal="left" vertical="top" wrapText="1"/>
      <protection/>
    </xf>
    <xf numFmtId="0" fontId="10" fillId="0" borderId="10" xfId="0" applyFont="1" applyBorder="1" applyAlignment="1">
      <alignment vertical="top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3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16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/>
    </xf>
    <xf numFmtId="0" fontId="10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83" fontId="8" fillId="0" borderId="15" xfId="0" applyNumberFormat="1" applyFont="1" applyFill="1" applyBorder="1" applyAlignment="1">
      <alignment horizontal="center" vertical="center"/>
    </xf>
    <xf numFmtId="183" fontId="8" fillId="0" borderId="17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62" zoomScaleNormal="75" zoomScaleSheetLayoutView="62" zoomScalePageLayoutView="0" workbookViewId="0" topLeftCell="A10">
      <selection activeCell="F22" sqref="F22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9.57421875" style="0" customWidth="1"/>
    <col min="4" max="4" width="13.7109375" style="0" customWidth="1"/>
    <col min="5" max="5" width="11.140625" style="0" customWidth="1"/>
    <col min="6" max="6" width="17.57421875" style="0" customWidth="1"/>
    <col min="7" max="7" width="17.28125" style="0" customWidth="1"/>
    <col min="8" max="8" width="11.7109375" style="0" customWidth="1"/>
    <col min="9" max="9" width="11.00390625" style="0" customWidth="1"/>
    <col min="10" max="10" width="11.7109375" style="0" customWidth="1"/>
    <col min="11" max="11" width="11.421875" style="0" customWidth="1"/>
    <col min="12" max="12" width="15.28125" style="0" customWidth="1"/>
    <col min="13" max="13" width="15.8515625" style="0" customWidth="1"/>
    <col min="14" max="14" width="11.140625" style="0" customWidth="1"/>
    <col min="15" max="15" width="15.140625" style="0" customWidth="1"/>
    <col min="16" max="16" width="14.7109375" style="0" customWidth="1"/>
    <col min="17" max="17" width="11.7109375" style="0" customWidth="1"/>
  </cols>
  <sheetData>
    <row r="1" spans="15:17" s="2" customFormat="1" ht="21" customHeight="1">
      <c r="O1" s="62" t="s">
        <v>39</v>
      </c>
      <c r="P1" s="62"/>
      <c r="Q1" s="62"/>
    </row>
    <row r="2" spans="15:17" s="2" customFormat="1" ht="12.75">
      <c r="O2" s="62" t="s">
        <v>40</v>
      </c>
      <c r="P2" s="62"/>
      <c r="Q2" s="62"/>
    </row>
    <row r="3" spans="15:17" s="2" customFormat="1" ht="12.75">
      <c r="O3" s="62" t="s">
        <v>41</v>
      </c>
      <c r="P3" s="62"/>
      <c r="Q3" s="62"/>
    </row>
    <row r="4" spans="2:17" s="2" customFormat="1" ht="15">
      <c r="B4" s="74"/>
      <c r="C4" s="74"/>
      <c r="D4" s="74"/>
      <c r="E4" s="74"/>
      <c r="F4" s="74"/>
      <c r="G4" s="3"/>
      <c r="H4" s="3"/>
      <c r="O4" s="62" t="s">
        <v>42</v>
      </c>
      <c r="P4" s="62"/>
      <c r="Q4" s="62"/>
    </row>
    <row r="5" ht="18" customHeight="1"/>
    <row r="6" spans="1:14" ht="32.25" customHeight="1">
      <c r="A6" s="71" t="s">
        <v>64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7" ht="44.25" customHeight="1">
      <c r="A7" s="4"/>
      <c r="B7" s="52" t="s">
        <v>3</v>
      </c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63" t="s">
        <v>38</v>
      </c>
      <c r="Q7" s="63"/>
    </row>
    <row r="8" spans="1:17" ht="32.25" customHeight="1">
      <c r="A8" s="72" t="s">
        <v>0</v>
      </c>
      <c r="B8" s="72" t="s">
        <v>13</v>
      </c>
      <c r="C8" s="64" t="s">
        <v>23</v>
      </c>
      <c r="D8" s="65"/>
      <c r="E8" s="66"/>
      <c r="F8" s="69" t="s">
        <v>43</v>
      </c>
      <c r="G8" s="69" t="s">
        <v>18</v>
      </c>
      <c r="H8" s="69" t="s">
        <v>19</v>
      </c>
      <c r="I8" s="64" t="s">
        <v>20</v>
      </c>
      <c r="J8" s="65"/>
      <c r="K8" s="66"/>
      <c r="L8" s="64" t="s">
        <v>21</v>
      </c>
      <c r="M8" s="65"/>
      <c r="N8" s="66"/>
      <c r="O8" s="67" t="s">
        <v>22</v>
      </c>
      <c r="P8" s="67"/>
      <c r="Q8" s="67"/>
    </row>
    <row r="9" spans="1:17" ht="49.5" customHeight="1">
      <c r="A9" s="73"/>
      <c r="B9" s="73"/>
      <c r="C9" s="34" t="s">
        <v>28</v>
      </c>
      <c r="D9" s="34" t="s">
        <v>1</v>
      </c>
      <c r="E9" s="34" t="s">
        <v>2</v>
      </c>
      <c r="F9" s="70"/>
      <c r="G9" s="70"/>
      <c r="H9" s="70"/>
      <c r="I9" s="34" t="s">
        <v>44</v>
      </c>
      <c r="J9" s="34" t="s">
        <v>18</v>
      </c>
      <c r="K9" s="34" t="s">
        <v>19</v>
      </c>
      <c r="L9" s="34" t="s">
        <v>44</v>
      </c>
      <c r="M9" s="34" t="s">
        <v>18</v>
      </c>
      <c r="N9" s="34" t="s">
        <v>19</v>
      </c>
      <c r="O9" s="35" t="s">
        <v>44</v>
      </c>
      <c r="P9" s="34" t="s">
        <v>18</v>
      </c>
      <c r="Q9" s="34" t="s">
        <v>19</v>
      </c>
    </row>
    <row r="10" spans="1:17" ht="30.75" customHeight="1">
      <c r="A10" s="36" t="s">
        <v>5</v>
      </c>
      <c r="B10" s="18" t="s">
        <v>35</v>
      </c>
      <c r="C10" s="24" t="s">
        <v>30</v>
      </c>
      <c r="D10" s="24" t="s">
        <v>47</v>
      </c>
      <c r="E10" s="24" t="s">
        <v>48</v>
      </c>
      <c r="F10" s="11">
        <f>F11</f>
        <v>15253125</v>
      </c>
      <c r="G10" s="11">
        <f>G11</f>
        <v>15253125</v>
      </c>
      <c r="H10" s="11">
        <f>ROUND(G10/F10*100,2)</f>
        <v>100</v>
      </c>
      <c r="I10" s="25">
        <v>0</v>
      </c>
      <c r="J10" s="25">
        <v>0</v>
      </c>
      <c r="K10" s="25">
        <v>0</v>
      </c>
      <c r="L10" s="11">
        <f>L11</f>
        <v>15253125</v>
      </c>
      <c r="M10" s="11">
        <f>M11</f>
        <v>15253125</v>
      </c>
      <c r="N10" s="11">
        <f>ROUND(M10/L10*100,2)</f>
        <v>100</v>
      </c>
      <c r="O10" s="11">
        <v>0</v>
      </c>
      <c r="P10" s="11">
        <v>0</v>
      </c>
      <c r="Q10" s="25">
        <v>0</v>
      </c>
    </row>
    <row r="11" spans="1:17" ht="66" customHeight="1">
      <c r="A11" s="37" t="s">
        <v>14</v>
      </c>
      <c r="B11" s="19" t="s">
        <v>36</v>
      </c>
      <c r="C11" s="26" t="s">
        <v>30</v>
      </c>
      <c r="D11" s="26" t="s">
        <v>37</v>
      </c>
      <c r="E11" s="26" t="s">
        <v>31</v>
      </c>
      <c r="F11" s="12">
        <f>I11+L11+O11</f>
        <v>15253125</v>
      </c>
      <c r="G11" s="12">
        <f>J11+M11+P11</f>
        <v>15253125</v>
      </c>
      <c r="H11" s="12">
        <f>ROUND(G11/F11*100,2)</f>
        <v>100</v>
      </c>
      <c r="I11" s="27">
        <v>0</v>
      </c>
      <c r="J11" s="27">
        <v>0</v>
      </c>
      <c r="K11" s="27">
        <v>0</v>
      </c>
      <c r="L11" s="28">
        <v>15253125</v>
      </c>
      <c r="M11" s="28">
        <v>15253125</v>
      </c>
      <c r="N11" s="12">
        <f>ROUND(M11/L11*100,2)</f>
        <v>100</v>
      </c>
      <c r="O11" s="28">
        <v>0</v>
      </c>
      <c r="P11" s="28">
        <v>0</v>
      </c>
      <c r="Q11" s="27">
        <v>0</v>
      </c>
    </row>
    <row r="12" spans="1:17" ht="27" customHeight="1">
      <c r="A12" s="36" t="s">
        <v>15</v>
      </c>
      <c r="B12" s="18" t="s">
        <v>45</v>
      </c>
      <c r="C12" s="29" t="s">
        <v>49</v>
      </c>
      <c r="D12" s="29" t="s">
        <v>47</v>
      </c>
      <c r="E12" s="29" t="s">
        <v>48</v>
      </c>
      <c r="F12" s="11">
        <f>F13</f>
        <v>3229800</v>
      </c>
      <c r="G12" s="11">
        <f>G13</f>
        <v>3229800</v>
      </c>
      <c r="H12" s="11">
        <f>H13</f>
        <v>100</v>
      </c>
      <c r="I12" s="25">
        <v>0</v>
      </c>
      <c r="J12" s="25">
        <v>0</v>
      </c>
      <c r="K12" s="25">
        <v>0</v>
      </c>
      <c r="L12" s="25">
        <f>L13</f>
        <v>0</v>
      </c>
      <c r="M12" s="25">
        <f>M13</f>
        <v>0</v>
      </c>
      <c r="N12" s="25">
        <v>0</v>
      </c>
      <c r="O12" s="25">
        <f>O13</f>
        <v>3229800</v>
      </c>
      <c r="P12" s="25">
        <f>P13</f>
        <v>3229800</v>
      </c>
      <c r="Q12" s="25">
        <f aca="true" t="shared" si="0" ref="Q12:Q18">ROUND(P12/O12*100,2)</f>
        <v>100</v>
      </c>
    </row>
    <row r="13" spans="1:17" ht="43.5" customHeight="1">
      <c r="A13" s="36" t="s">
        <v>16</v>
      </c>
      <c r="B13" s="20" t="s">
        <v>46</v>
      </c>
      <c r="C13" s="26" t="s">
        <v>49</v>
      </c>
      <c r="D13" s="26" t="s">
        <v>50</v>
      </c>
      <c r="E13" s="26" t="s">
        <v>12</v>
      </c>
      <c r="F13" s="12">
        <f aca="true" t="shared" si="1" ref="F13:G15">I13+L13+O13</f>
        <v>3229800</v>
      </c>
      <c r="G13" s="12">
        <f t="shared" si="1"/>
        <v>3229800</v>
      </c>
      <c r="H13" s="12">
        <f aca="true" t="shared" si="2" ref="H13:H18">ROUND(G13/F13*100,2)</f>
        <v>100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3229800</v>
      </c>
      <c r="P13" s="27">
        <v>3229800</v>
      </c>
      <c r="Q13" s="25">
        <f t="shared" si="0"/>
        <v>100</v>
      </c>
    </row>
    <row r="14" spans="1:17" ht="24.75" customHeight="1">
      <c r="A14" s="38" t="s">
        <v>17</v>
      </c>
      <c r="B14" s="21" t="s">
        <v>24</v>
      </c>
      <c r="C14" s="30" t="s">
        <v>25</v>
      </c>
      <c r="D14" s="30" t="s">
        <v>47</v>
      </c>
      <c r="E14" s="24" t="s">
        <v>48</v>
      </c>
      <c r="F14" s="11">
        <f>SUM(F15:F15)</f>
        <v>4415662.74</v>
      </c>
      <c r="G14" s="11">
        <f>SUM(G15:G15)</f>
        <v>4415662.74</v>
      </c>
      <c r="H14" s="11">
        <f t="shared" si="2"/>
        <v>100</v>
      </c>
      <c r="I14" s="11">
        <f>SUM(I15:I15)</f>
        <v>0</v>
      </c>
      <c r="J14" s="11">
        <f>SUM(J15:J15)</f>
        <v>0</v>
      </c>
      <c r="K14" s="11">
        <f>SUM(K15:K15)</f>
        <v>0</v>
      </c>
      <c r="L14" s="11">
        <f>SUM(L15:L15)</f>
        <v>0</v>
      </c>
      <c r="M14" s="11">
        <f>SUM(M15:M15)</f>
        <v>0</v>
      </c>
      <c r="N14" s="11">
        <v>0</v>
      </c>
      <c r="O14" s="11">
        <f>SUM(O15:O15)</f>
        <v>4415662.74</v>
      </c>
      <c r="P14" s="11">
        <f>SUM(P15:P15)</f>
        <v>4415662.74</v>
      </c>
      <c r="Q14" s="25">
        <f t="shared" si="0"/>
        <v>100</v>
      </c>
    </row>
    <row r="15" spans="1:17" ht="55.5" customHeight="1">
      <c r="A15" s="39" t="s">
        <v>29</v>
      </c>
      <c r="B15" s="19" t="s">
        <v>51</v>
      </c>
      <c r="C15" s="31" t="s">
        <v>25</v>
      </c>
      <c r="D15" s="31" t="s">
        <v>52</v>
      </c>
      <c r="E15" s="26" t="s">
        <v>12</v>
      </c>
      <c r="F15" s="12">
        <f t="shared" si="1"/>
        <v>4415662.74</v>
      </c>
      <c r="G15" s="12">
        <f t="shared" si="1"/>
        <v>4415662.74</v>
      </c>
      <c r="H15" s="12">
        <f t="shared" si="2"/>
        <v>100</v>
      </c>
      <c r="I15" s="27">
        <v>0</v>
      </c>
      <c r="J15" s="27">
        <v>0</v>
      </c>
      <c r="K15" s="27">
        <v>0</v>
      </c>
      <c r="L15" s="28">
        <v>0</v>
      </c>
      <c r="M15" s="28">
        <v>0</v>
      </c>
      <c r="N15" s="12">
        <v>0</v>
      </c>
      <c r="O15" s="28">
        <v>4415662.74</v>
      </c>
      <c r="P15" s="28">
        <v>4415662.74</v>
      </c>
      <c r="Q15" s="25">
        <f t="shared" si="0"/>
        <v>100</v>
      </c>
    </row>
    <row r="16" spans="1:17" ht="22.5" customHeight="1">
      <c r="A16" s="36" t="s">
        <v>32</v>
      </c>
      <c r="B16" s="18" t="s">
        <v>11</v>
      </c>
      <c r="C16" s="32">
        <v>1101</v>
      </c>
      <c r="D16" s="30" t="s">
        <v>47</v>
      </c>
      <c r="E16" s="24" t="s">
        <v>48</v>
      </c>
      <c r="F16" s="11">
        <f>I16+L16+O16</f>
        <v>36565845.1</v>
      </c>
      <c r="G16" s="11">
        <f>J16+M16+P16</f>
        <v>9585245.43</v>
      </c>
      <c r="H16" s="11">
        <f t="shared" si="2"/>
        <v>26.21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f>O17</f>
        <v>36565845.1</v>
      </c>
      <c r="P16" s="25">
        <f>P17</f>
        <v>9585245.43</v>
      </c>
      <c r="Q16" s="25">
        <f t="shared" si="0"/>
        <v>26.21</v>
      </c>
    </row>
    <row r="17" spans="1:17" ht="69" customHeight="1">
      <c r="A17" s="37" t="s">
        <v>33</v>
      </c>
      <c r="B17" s="22" t="s">
        <v>63</v>
      </c>
      <c r="C17" s="26" t="s">
        <v>8</v>
      </c>
      <c r="D17" s="26" t="s">
        <v>26</v>
      </c>
      <c r="E17" s="26" t="s">
        <v>12</v>
      </c>
      <c r="F17" s="12">
        <f>I17+L17+O17</f>
        <v>36565845.1</v>
      </c>
      <c r="G17" s="12">
        <f>J17+M17+P17</f>
        <v>9585245.43</v>
      </c>
      <c r="H17" s="12">
        <f t="shared" si="2"/>
        <v>26.21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36565845.1</v>
      </c>
      <c r="P17" s="27">
        <v>9585245.43</v>
      </c>
      <c r="Q17" s="27">
        <f t="shared" si="0"/>
        <v>26.21</v>
      </c>
    </row>
    <row r="18" spans="1:17" ht="27" customHeight="1">
      <c r="A18" s="1"/>
      <c r="B18" s="23" t="s">
        <v>6</v>
      </c>
      <c r="C18" s="33"/>
      <c r="D18" s="33"/>
      <c r="E18" s="33"/>
      <c r="F18" s="11">
        <f>F10+F12+F16+F14</f>
        <v>59464432.84</v>
      </c>
      <c r="G18" s="11">
        <f>G10+G12+G16+G14</f>
        <v>32483833.17</v>
      </c>
      <c r="H18" s="11">
        <f t="shared" si="2"/>
        <v>54.63</v>
      </c>
      <c r="I18" s="11">
        <v>0</v>
      </c>
      <c r="J18" s="11">
        <v>0</v>
      </c>
      <c r="K18" s="11">
        <v>0</v>
      </c>
      <c r="L18" s="11">
        <f>L10+L12+L16+L14</f>
        <v>15253125</v>
      </c>
      <c r="M18" s="11">
        <f>M10+M12+M16+M14</f>
        <v>15253125</v>
      </c>
      <c r="N18" s="11">
        <f>ROUND(M18/L18*100,2)</f>
        <v>100</v>
      </c>
      <c r="O18" s="11">
        <f>O10+O12+O16+O14</f>
        <v>44211307.84</v>
      </c>
      <c r="P18" s="11">
        <f>P10+P12+P16+P14</f>
        <v>17230708.17</v>
      </c>
      <c r="Q18" s="25">
        <f t="shared" si="0"/>
        <v>38.97</v>
      </c>
    </row>
    <row r="19" spans="1:17" ht="11.25" customHeight="1">
      <c r="A19" s="5"/>
      <c r="B19" s="5"/>
      <c r="C19" s="5"/>
      <c r="D19" s="5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29.25" customHeight="1">
      <c r="A20" s="5"/>
      <c r="B20" s="53" t="s">
        <v>9</v>
      </c>
      <c r="C20" s="5"/>
      <c r="D20" s="5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8.25" customHeight="1">
      <c r="A21" s="5"/>
      <c r="B21" s="7"/>
      <c r="C21" s="5"/>
      <c r="D21" s="5"/>
      <c r="E21" s="5"/>
      <c r="F21" s="6"/>
      <c r="G21" s="6"/>
      <c r="H21" s="6"/>
      <c r="I21" s="68"/>
      <c r="J21" s="68"/>
      <c r="K21" s="6"/>
      <c r="L21" s="6"/>
      <c r="M21" s="6"/>
      <c r="N21" s="6"/>
      <c r="O21" s="6"/>
      <c r="P21" s="6"/>
      <c r="Q21" s="6"/>
    </row>
    <row r="22" spans="1:17" ht="41.25" customHeight="1">
      <c r="A22" s="17" t="s">
        <v>0</v>
      </c>
      <c r="B22" s="40" t="s">
        <v>4</v>
      </c>
      <c r="C22" s="58" t="s">
        <v>1</v>
      </c>
      <c r="D22" s="59"/>
      <c r="E22" s="41" t="s">
        <v>28</v>
      </c>
      <c r="F22" s="42" t="s">
        <v>44</v>
      </c>
      <c r="G22" s="42" t="s">
        <v>18</v>
      </c>
      <c r="H22" s="42" t="s">
        <v>19</v>
      </c>
      <c r="I22" s="8"/>
      <c r="J22" s="8"/>
      <c r="K22" s="6"/>
      <c r="L22" s="6"/>
      <c r="M22" s="6"/>
      <c r="N22" s="6"/>
      <c r="O22" s="6"/>
      <c r="P22" s="6"/>
      <c r="Q22" s="6"/>
    </row>
    <row r="23" spans="1:17" ht="40.5" customHeight="1">
      <c r="A23" s="44" t="s">
        <v>5</v>
      </c>
      <c r="B23" s="18" t="s">
        <v>53</v>
      </c>
      <c r="C23" s="60" t="s">
        <v>54</v>
      </c>
      <c r="D23" s="61"/>
      <c r="E23" s="14" t="s">
        <v>55</v>
      </c>
      <c r="F23" s="11">
        <f>F24</f>
        <v>15253125</v>
      </c>
      <c r="G23" s="11">
        <f>G24</f>
        <v>15253125</v>
      </c>
      <c r="H23" s="11">
        <f aca="true" t="shared" si="3" ref="H23:H29">ROUND(G23/F23*100,2)</f>
        <v>100</v>
      </c>
      <c r="I23" s="8"/>
      <c r="J23" s="8"/>
      <c r="K23" s="6"/>
      <c r="L23" s="6"/>
      <c r="M23" s="6"/>
      <c r="N23" s="6"/>
      <c r="O23" s="6"/>
      <c r="P23" s="6"/>
      <c r="Q23" s="6"/>
    </row>
    <row r="24" spans="1:17" ht="25.5" customHeight="1">
      <c r="A24" s="45" t="s">
        <v>14</v>
      </c>
      <c r="B24" s="46" t="s">
        <v>34</v>
      </c>
      <c r="C24" s="54" t="s">
        <v>56</v>
      </c>
      <c r="D24" s="55"/>
      <c r="E24" s="15" t="s">
        <v>30</v>
      </c>
      <c r="F24" s="12">
        <f>F10</f>
        <v>15253125</v>
      </c>
      <c r="G24" s="12">
        <f>G10</f>
        <v>15253125</v>
      </c>
      <c r="H24" s="12">
        <f t="shared" si="3"/>
        <v>100</v>
      </c>
      <c r="I24" s="8"/>
      <c r="J24" s="8"/>
      <c r="K24" s="6"/>
      <c r="L24" s="6"/>
      <c r="M24" s="6"/>
      <c r="N24" s="6"/>
      <c r="O24" s="6"/>
      <c r="P24" s="6"/>
      <c r="Q24" s="6"/>
    </row>
    <row r="25" spans="1:17" ht="75.75" customHeight="1">
      <c r="A25" s="44" t="s">
        <v>15</v>
      </c>
      <c r="B25" s="47" t="s">
        <v>57</v>
      </c>
      <c r="C25" s="60" t="s">
        <v>58</v>
      </c>
      <c r="D25" s="61"/>
      <c r="E25" s="14" t="s">
        <v>55</v>
      </c>
      <c r="F25" s="11">
        <f>F26+F27+F28</f>
        <v>44211307.84</v>
      </c>
      <c r="G25" s="11">
        <f>G26+G27+G28</f>
        <v>17230708.17</v>
      </c>
      <c r="H25" s="11">
        <f t="shared" si="3"/>
        <v>38.97</v>
      </c>
      <c r="I25" s="9"/>
      <c r="J25" s="9"/>
      <c r="K25" s="6"/>
      <c r="L25" s="6"/>
      <c r="M25" s="6"/>
      <c r="N25" s="6"/>
      <c r="O25" s="6"/>
      <c r="P25" s="6"/>
      <c r="Q25" s="6"/>
    </row>
    <row r="26" spans="1:17" ht="25.5" customHeight="1">
      <c r="A26" s="48" t="s">
        <v>16</v>
      </c>
      <c r="B26" s="49" t="s">
        <v>59</v>
      </c>
      <c r="C26" s="54" t="s">
        <v>60</v>
      </c>
      <c r="D26" s="55"/>
      <c r="E26" s="15" t="s">
        <v>49</v>
      </c>
      <c r="F26" s="13">
        <f>F12</f>
        <v>3229800</v>
      </c>
      <c r="G26" s="13">
        <f>G12</f>
        <v>3229800</v>
      </c>
      <c r="H26" s="12">
        <f t="shared" si="3"/>
        <v>100</v>
      </c>
      <c r="I26" s="8"/>
      <c r="J26" s="8"/>
      <c r="K26" s="6"/>
      <c r="L26" s="6"/>
      <c r="M26" s="6"/>
      <c r="N26" s="6"/>
      <c r="O26" s="6"/>
      <c r="P26" s="6"/>
      <c r="Q26" s="6"/>
    </row>
    <row r="27" spans="1:17" ht="25.5" customHeight="1">
      <c r="A27" s="44" t="s">
        <v>61</v>
      </c>
      <c r="B27" s="49" t="s">
        <v>27</v>
      </c>
      <c r="C27" s="54" t="s">
        <v>60</v>
      </c>
      <c r="D27" s="55"/>
      <c r="E27" s="16" t="s">
        <v>25</v>
      </c>
      <c r="F27" s="13">
        <f>SUM(F14)</f>
        <v>4415662.74</v>
      </c>
      <c r="G27" s="13">
        <f>SUM(G14)</f>
        <v>4415662.74</v>
      </c>
      <c r="H27" s="12">
        <f t="shared" si="3"/>
        <v>100</v>
      </c>
      <c r="I27" s="8"/>
      <c r="J27" s="8"/>
      <c r="K27" s="6"/>
      <c r="L27" s="6"/>
      <c r="M27" s="6"/>
      <c r="N27" s="6"/>
      <c r="O27" s="6"/>
      <c r="P27" s="6"/>
      <c r="Q27" s="6"/>
    </row>
    <row r="28" spans="1:17" ht="27" customHeight="1">
      <c r="A28" s="48" t="s">
        <v>62</v>
      </c>
      <c r="B28" s="49" t="s">
        <v>10</v>
      </c>
      <c r="C28" s="54" t="s">
        <v>60</v>
      </c>
      <c r="D28" s="55"/>
      <c r="E28" s="15" t="s">
        <v>8</v>
      </c>
      <c r="F28" s="12">
        <f>F16</f>
        <v>36565845.1</v>
      </c>
      <c r="G28" s="12">
        <f>G17</f>
        <v>9585245.43</v>
      </c>
      <c r="H28" s="12">
        <f t="shared" si="3"/>
        <v>26.21</v>
      </c>
      <c r="I28" s="10"/>
      <c r="J28" s="10"/>
      <c r="K28" s="6"/>
      <c r="L28" s="6"/>
      <c r="M28" s="6"/>
      <c r="N28" s="6"/>
      <c r="O28" s="6"/>
      <c r="P28" s="6"/>
      <c r="Q28" s="6"/>
    </row>
    <row r="29" spans="1:17" ht="31.5" customHeight="1">
      <c r="A29" s="50"/>
      <c r="B29" s="51" t="s">
        <v>7</v>
      </c>
      <c r="C29" s="56"/>
      <c r="D29" s="57"/>
      <c r="E29" s="43"/>
      <c r="F29" s="11">
        <f>F23+F25</f>
        <v>59464432.84</v>
      </c>
      <c r="G29" s="11">
        <f>G23+G25</f>
        <v>32483833.17</v>
      </c>
      <c r="H29" s="11">
        <f t="shared" si="3"/>
        <v>54.63</v>
      </c>
      <c r="I29" s="9"/>
      <c r="J29" s="9"/>
      <c r="K29" s="6"/>
      <c r="L29" s="6"/>
      <c r="M29" s="6"/>
      <c r="N29" s="6"/>
      <c r="O29" s="6"/>
      <c r="P29" s="6"/>
      <c r="Q29" s="6"/>
    </row>
    <row r="30" spans="1:17" ht="12.75">
      <c r="A30" s="5"/>
      <c r="B30" s="5"/>
      <c r="C30" s="5"/>
      <c r="D30" s="5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</sheetData>
  <sheetProtection/>
  <mergeCells count="25">
    <mergeCell ref="I21:J21"/>
    <mergeCell ref="C8:E8"/>
    <mergeCell ref="G8:G9"/>
    <mergeCell ref="O4:Q4"/>
    <mergeCell ref="A6:N6"/>
    <mergeCell ref="F8:F9"/>
    <mergeCell ref="H8:H9"/>
    <mergeCell ref="A8:A9"/>
    <mergeCell ref="B4:F4"/>
    <mergeCell ref="B8:B9"/>
    <mergeCell ref="O1:Q1"/>
    <mergeCell ref="O2:Q2"/>
    <mergeCell ref="O3:Q3"/>
    <mergeCell ref="P7:Q7"/>
    <mergeCell ref="L8:N8"/>
    <mergeCell ref="I8:K8"/>
    <mergeCell ref="O8:Q8"/>
    <mergeCell ref="C28:D28"/>
    <mergeCell ref="C29:D29"/>
    <mergeCell ref="C22:D22"/>
    <mergeCell ref="C23:D23"/>
    <mergeCell ref="C24:D24"/>
    <mergeCell ref="C25:D25"/>
    <mergeCell ref="C26:D26"/>
    <mergeCell ref="C27:D27"/>
  </mergeCells>
  <printOptions horizontalCentered="1"/>
  <pageMargins left="0.3937007874015748" right="0" top="0.3937007874015748" bottom="0.7874015748031497" header="0.5118110236220472" footer="0.5118110236220472"/>
  <pageSetup fitToHeight="0" fitToWidth="1" horizontalDpi="600" verticalDpi="600" orientation="landscape" paperSize="9" scale="56" r:id="rId1"/>
  <headerFooter differentFirst="1" alignWithMargins="0">
    <oddHeader>&amp;C&amp;P</oddHeader>
    <oddFooter>&amp;R&amp;P</oddFooter>
  </headerFooter>
  <rowBreaks count="1" manualBreakCount="1">
    <brk id="2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2021-03-02T07:48:09Z</cp:lastPrinted>
  <dcterms:created xsi:type="dcterms:W3CDTF">1996-10-08T23:32:33Z</dcterms:created>
  <dcterms:modified xsi:type="dcterms:W3CDTF">2021-03-02T07:49:54Z</dcterms:modified>
  <cp:category/>
  <cp:version/>
  <cp:contentType/>
  <cp:contentStatus/>
</cp:coreProperties>
</file>