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20 год\01.07.2020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E77" i="1" l="1"/>
  <c r="D40" i="1"/>
  <c r="C40" i="1"/>
  <c r="E46" i="1"/>
  <c r="E44" i="1"/>
  <c r="E42" i="1"/>
  <c r="C84" i="1" l="1"/>
  <c r="E83" i="1" l="1"/>
  <c r="D81" i="1"/>
  <c r="C81" i="1"/>
  <c r="D19" i="1"/>
  <c r="E67" i="1" l="1"/>
  <c r="D27" i="1" l="1"/>
  <c r="C27" i="1"/>
  <c r="D25" i="1"/>
  <c r="C25" i="1"/>
  <c r="D37" i="1" l="1"/>
  <c r="C19" i="1"/>
  <c r="E35" i="1"/>
  <c r="E17" i="1"/>
  <c r="D10" i="1"/>
  <c r="C10" i="1"/>
  <c r="D105" i="1"/>
  <c r="C105" i="1"/>
  <c r="D72" i="1"/>
  <c r="C72" i="1"/>
  <c r="E76" i="1"/>
  <c r="E73" i="1"/>
  <c r="E74" i="1"/>
  <c r="E75" i="1"/>
  <c r="E80" i="1"/>
  <c r="E85" i="1"/>
  <c r="D84" i="1"/>
  <c r="E87" i="1"/>
  <c r="E88" i="1"/>
  <c r="C89" i="1"/>
  <c r="E90" i="1"/>
  <c r="E91" i="1"/>
  <c r="D89" i="1"/>
  <c r="E93" i="1"/>
  <c r="C94" i="1"/>
  <c r="D94" i="1"/>
  <c r="E97" i="1"/>
  <c r="E98" i="1"/>
  <c r="C96" i="1"/>
  <c r="E99" i="1"/>
  <c r="E100" i="1"/>
  <c r="E101" i="1"/>
  <c r="C102" i="1"/>
  <c r="D102" i="1"/>
  <c r="E104" i="1"/>
  <c r="E106" i="1"/>
  <c r="E109" i="1"/>
  <c r="E110" i="1"/>
  <c r="D111" i="1"/>
  <c r="E113" i="1"/>
  <c r="C111" i="1"/>
  <c r="E114" i="1"/>
  <c r="C115" i="1"/>
  <c r="D115" i="1"/>
  <c r="E89" i="1" l="1"/>
  <c r="E102" i="1"/>
  <c r="E105" i="1"/>
  <c r="E94" i="1"/>
  <c r="E84" i="1"/>
  <c r="E111" i="1"/>
  <c r="E81" i="1"/>
  <c r="C117" i="1"/>
  <c r="E72" i="1"/>
  <c r="D96" i="1"/>
  <c r="E96" i="1" s="1"/>
  <c r="E112" i="1"/>
  <c r="E108" i="1"/>
  <c r="E92" i="1"/>
  <c r="E86" i="1"/>
  <c r="E103" i="1"/>
  <c r="E95" i="1"/>
  <c r="E82" i="1"/>
  <c r="D15" i="1"/>
  <c r="D117" i="1" l="1"/>
  <c r="E117" i="1" s="1"/>
  <c r="D33" i="1" l="1"/>
  <c r="C33" i="1"/>
  <c r="D13" i="1" l="1"/>
  <c r="C13" i="1"/>
  <c r="C15" i="1"/>
  <c r="D22" i="1"/>
  <c r="C22" i="1"/>
  <c r="C37" i="1"/>
  <c r="D58" i="1"/>
  <c r="D9" i="1" s="1"/>
  <c r="C58" i="1"/>
  <c r="C61" i="1"/>
  <c r="E65" i="1"/>
  <c r="E64" i="1"/>
  <c r="E63" i="1"/>
  <c r="E39" i="1"/>
  <c r="E38" i="1"/>
  <c r="E36" i="1"/>
  <c r="E34" i="1"/>
  <c r="E33" i="1"/>
  <c r="E32" i="1"/>
  <c r="E31" i="1"/>
  <c r="E30" i="1"/>
  <c r="E29" i="1"/>
  <c r="E24" i="1"/>
  <c r="E23" i="1"/>
  <c r="E21" i="1"/>
  <c r="E20" i="1"/>
  <c r="E18" i="1"/>
  <c r="E16" i="1"/>
  <c r="E14" i="1"/>
  <c r="E12" i="1"/>
  <c r="E11" i="1"/>
  <c r="C9" i="1" l="1"/>
  <c r="C70" i="1" s="1"/>
  <c r="D70" i="1"/>
  <c r="E37" i="1"/>
  <c r="E19" i="1"/>
  <c r="E10" i="1"/>
  <c r="E13" i="1"/>
  <c r="E15" i="1"/>
  <c r="E22" i="1"/>
  <c r="E27" i="1"/>
  <c r="E40" i="1"/>
  <c r="E61" i="1"/>
  <c r="E62" i="1"/>
  <c r="E70" i="1" l="1"/>
  <c r="D118" i="1"/>
  <c r="E9" i="1"/>
  <c r="C118" i="1"/>
</calcChain>
</file>

<file path=xl/sharedStrings.xml><?xml version="1.0" encoding="utf-8"?>
<sst xmlns="http://schemas.openxmlformats.org/spreadsheetml/2006/main" count="154" uniqueCount="153">
  <si>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</si>
  <si>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</si>
  <si>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</si>
  <si>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</si>
  <si>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</si>
  <si>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</si>
  <si>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</si>
  <si>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</si>
  <si>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</si>
  <si>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</si>
  <si>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</si>
  <si>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</si>
  <si>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</si>
  <si>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</si>
  <si>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</si>
  <si>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Налог на имущество физических лиц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</si>
  <si>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</si>
  <si>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</si>
  <si>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</si>
  <si>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</si>
  <si>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</si>
  <si>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</si>
  <si>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</si>
  <si>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</si>
  <si>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</si>
  <si>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</si>
  <si>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</si>
  <si>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</si>
  <si>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</si>
  <si>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</si>
  <si>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</si>
  <si>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</si>
  <si>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</si>
  <si>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</si>
  <si>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</si>
  <si>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</si>
  <si>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</si>
  <si>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</si>
  <si>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</si>
  <si>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</si>
  <si>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</si>
  <si>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</si>
  <si>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</si>
  <si>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</si>
  <si>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</si>
  <si>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</si>
  <si>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</si>
  <si>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</si>
  <si>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</si>
  <si>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</si>
  <si>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</si>
  <si>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</si>
  <si>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</si>
  <si>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</si>
  <si>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</si>
  <si>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</si>
  <si>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</si>
  <si>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</si>
  <si>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</si>
  <si>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</si>
  <si>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</si>
  <si>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</si>
  <si>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</si>
  <si>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</si>
  <si>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</si>
  <si>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</si>
  <si>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</si>
  <si>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</si>
  <si>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</si>
  <si>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</si>
  <si>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</si>
  <si>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</si>
  <si>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</si>
  <si>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</si>
  <si>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</si>
  <si>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</si>
  <si>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</si>
  <si>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</si>
  <si>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</si>
  <si>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</si>
  <si>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</si>
  <si>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</si>
  <si>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</si>
  <si>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</si>
  <si>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</si>
  <si>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</si>
  <si>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</si>
  <si>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</si>
  <si>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</si>
  <si>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</si>
  <si>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</si>
  <si>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</si>
  <si>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</si>
  <si>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</si>
  <si>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</si>
  <si>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</si>
  <si>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</si>
  <si>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</si>
  <si>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</si>
  <si>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</si>
  <si>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</si>
  <si>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</si>
  <si>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</si>
  <si>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</si>
  <si>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</si>
  <si>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</si>
  <si>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</si>
  <si>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</si>
  <si>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</si>
  <si>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</si>
  <si>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</si>
  <si>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</si>
  <si>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</si>
  <si>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</si>
  <si>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</si>
  <si>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</si>
  <si>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</si>
  <si>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</si>
  <si>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</si>
  <si>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</si>
  <si>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</si>
  <si>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</si>
  <si>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</si>
  <si>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</si>
  <si>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</si>
  <si>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</si>
  <si>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</si>
  <si>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</si>
  <si>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</si>
  <si>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</si>
  <si>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</si>
  <si>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</si>
  <si>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</si>
  <si>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</si>
  <si>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</si>
  <si>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</si>
  <si>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</si>
  <si>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</si>
  <si>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</si>
  <si>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</si>
  <si>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</si>
  <si>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</si>
  <si>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(убытка)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</si>
  <si>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</si>
  <si>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</si>
  <si>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</si>
  <si>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</si>
  <si>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</si>
  <si>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</si>
  <si>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</si>
  <si>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</si>
  <si>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по состоянию на 01.07.2020</t>
  </si>
  <si>
    <t>Исполнено   по состоянию на 01.07.2020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</si>
</sst>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2" fontId="1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abSelected="1" view="pageBreakPreview" topLeftCell="A106" zoomScaleNormal="100" zoomScaleSheetLayoutView="100" workbookViewId="0">
      <selection activeCell="C114" sqref="C114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4" t="s">
        <v>129</v>
      </c>
      <c r="E1" s="34"/>
    </row>
    <row r="2" spans="1:6" ht="17.399999999999999" x14ac:dyDescent="0.3">
      <c r="A2" s="35" t="s">
        <v>2</v>
      </c>
      <c r="B2" s="35"/>
      <c r="C2" s="35"/>
      <c r="D2" s="35"/>
      <c r="E2" s="35"/>
    </row>
    <row r="3" spans="1:6" ht="17.399999999999999" x14ac:dyDescent="0.3">
      <c r="A3" s="35" t="s">
        <v>3</v>
      </c>
      <c r="B3" s="35"/>
      <c r="C3" s="35"/>
      <c r="D3" s="35"/>
      <c r="E3" s="35"/>
    </row>
    <row r="4" spans="1:6" ht="17.399999999999999" x14ac:dyDescent="0.3">
      <c r="A4" s="35" t="s">
        <v>151</v>
      </c>
      <c r="B4" s="35"/>
      <c r="C4" s="35"/>
      <c r="D4" s="35"/>
      <c r="E4" s="35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120</v>
      </c>
      <c r="D6" s="5" t="s">
        <v>152</v>
      </c>
      <c r="E6" s="5" t="s">
        <v>121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SUM(C10,C13,C15,C19,C22,C25,C27,C33,C36,C37,C40,C58)</f>
        <v>608345.69000000006</v>
      </c>
      <c r="D9" s="12">
        <f>SUM(D10,D13,D15,D19,D22,D25,D27,D33,D36,D37,D40,D58)</f>
        <v>354031.00999999989</v>
      </c>
      <c r="E9" s="12">
        <f>D9/C9*100</f>
        <v>58.195696266048969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453847.1</v>
      </c>
      <c r="D10" s="12">
        <f>SUM(D11:D12)</f>
        <v>273752.83999999997</v>
      </c>
      <c r="E10" s="12">
        <f>D10/C10*100</f>
        <v>60.318296624568049</v>
      </c>
    </row>
    <row r="11" spans="1:6" x14ac:dyDescent="0.3">
      <c r="A11" s="13">
        <v>10101</v>
      </c>
      <c r="B11" s="13" t="s">
        <v>7</v>
      </c>
      <c r="C11" s="14">
        <v>103947.5</v>
      </c>
      <c r="D11" s="14">
        <v>109768.62</v>
      </c>
      <c r="E11" s="14">
        <f t="shared" ref="E11:E70" si="0">D11/C11*100</f>
        <v>105.60005772144592</v>
      </c>
    </row>
    <row r="12" spans="1:6" x14ac:dyDescent="0.3">
      <c r="A12" s="13">
        <v>10102</v>
      </c>
      <c r="B12" s="13" t="s">
        <v>8</v>
      </c>
      <c r="C12" s="14">
        <v>349899.6</v>
      </c>
      <c r="D12" s="14">
        <v>163984.22</v>
      </c>
      <c r="E12" s="14">
        <f t="shared" si="0"/>
        <v>46.866078154990745</v>
      </c>
    </row>
    <row r="13" spans="1:6" ht="41.4" x14ac:dyDescent="0.3">
      <c r="A13" s="11">
        <v>10300</v>
      </c>
      <c r="B13" s="11" t="s">
        <v>9</v>
      </c>
      <c r="C13" s="12">
        <f>C14</f>
        <v>22331</v>
      </c>
      <c r="D13" s="12">
        <f>D14</f>
        <v>9081.23</v>
      </c>
      <c r="E13" s="12">
        <f t="shared" si="0"/>
        <v>40.666472616542023</v>
      </c>
    </row>
    <row r="14" spans="1:6" ht="41.4" x14ac:dyDescent="0.3">
      <c r="A14" s="13">
        <v>10302</v>
      </c>
      <c r="B14" s="13" t="s">
        <v>10</v>
      </c>
      <c r="C14" s="14">
        <v>22331</v>
      </c>
      <c r="D14" s="14">
        <v>9081.23</v>
      </c>
      <c r="E14" s="14">
        <f t="shared" si="0"/>
        <v>40.666472616542023</v>
      </c>
    </row>
    <row r="15" spans="1:6" x14ac:dyDescent="0.3">
      <c r="A15" s="11">
        <v>10500</v>
      </c>
      <c r="B15" s="11" t="s">
        <v>11</v>
      </c>
      <c r="C15" s="12">
        <f>C16+C17+C18</f>
        <v>20325.999999999996</v>
      </c>
      <c r="D15" s="12">
        <f>D16+D17+D18</f>
        <v>11298.02</v>
      </c>
      <c r="E15" s="12">
        <f t="shared" si="0"/>
        <v>55.584079504083448</v>
      </c>
    </row>
    <row r="16" spans="1:6" ht="27.6" x14ac:dyDescent="0.3">
      <c r="A16" s="13">
        <v>10502</v>
      </c>
      <c r="B16" s="13" t="s">
        <v>12</v>
      </c>
      <c r="C16" s="14">
        <v>19151.599999999999</v>
      </c>
      <c r="D16" s="14">
        <v>9222.2999999999993</v>
      </c>
      <c r="E16" s="14">
        <f t="shared" si="0"/>
        <v>48.154201215564235</v>
      </c>
    </row>
    <row r="17" spans="1:5" x14ac:dyDescent="0.3">
      <c r="A17" s="13">
        <v>10503</v>
      </c>
      <c r="B17" s="13" t="s">
        <v>13</v>
      </c>
      <c r="C17" s="14">
        <v>93.6</v>
      </c>
      <c r="D17" s="14">
        <v>539.53</v>
      </c>
      <c r="E17" s="14">
        <f t="shared" si="0"/>
        <v>576.42094017094018</v>
      </c>
    </row>
    <row r="18" spans="1:5" ht="41.4" x14ac:dyDescent="0.3">
      <c r="A18" s="13">
        <v>10504</v>
      </c>
      <c r="B18" s="13" t="s">
        <v>144</v>
      </c>
      <c r="C18" s="14">
        <v>1080.8</v>
      </c>
      <c r="D18" s="14">
        <v>1536.19</v>
      </c>
      <c r="E18" s="14">
        <f t="shared" si="0"/>
        <v>142.13452997779424</v>
      </c>
    </row>
    <row r="19" spans="1:5" x14ac:dyDescent="0.3">
      <c r="A19" s="11">
        <v>10600</v>
      </c>
      <c r="B19" s="11" t="s">
        <v>14</v>
      </c>
      <c r="C19" s="12">
        <f>C20+C21</f>
        <v>38790.6</v>
      </c>
      <c r="D19" s="12">
        <f>D20+D21</f>
        <v>16563.22</v>
      </c>
      <c r="E19" s="12">
        <f t="shared" si="0"/>
        <v>42.699055956855531</v>
      </c>
    </row>
    <row r="20" spans="1:5" x14ac:dyDescent="0.3">
      <c r="A20" s="13">
        <v>10601</v>
      </c>
      <c r="B20" s="13" t="s">
        <v>15</v>
      </c>
      <c r="C20" s="14">
        <v>11881.1</v>
      </c>
      <c r="D20" s="14">
        <v>2524.41</v>
      </c>
      <c r="E20" s="14">
        <f t="shared" si="0"/>
        <v>21.247275083956872</v>
      </c>
    </row>
    <row r="21" spans="1:5" x14ac:dyDescent="0.3">
      <c r="A21" s="13">
        <v>10606</v>
      </c>
      <c r="B21" s="13" t="s">
        <v>16</v>
      </c>
      <c r="C21" s="14">
        <v>26909.5</v>
      </c>
      <c r="D21" s="14">
        <v>14038.81</v>
      </c>
      <c r="E21" s="14">
        <f t="shared" si="0"/>
        <v>52.170460246381388</v>
      </c>
    </row>
    <row r="22" spans="1:5" x14ac:dyDescent="0.3">
      <c r="A22" s="11">
        <v>10800</v>
      </c>
      <c r="B22" s="11" t="s">
        <v>17</v>
      </c>
      <c r="C22" s="12">
        <f>C23+C24</f>
        <v>7640.8</v>
      </c>
      <c r="D22" s="12">
        <f>D23+D24</f>
        <v>3909.29</v>
      </c>
      <c r="E22" s="12">
        <f t="shared" si="0"/>
        <v>51.16335985760653</v>
      </c>
    </row>
    <row r="23" spans="1:5" ht="41.4" x14ac:dyDescent="0.3">
      <c r="A23" s="13">
        <v>10803</v>
      </c>
      <c r="B23" s="13" t="s">
        <v>18</v>
      </c>
      <c r="C23" s="14">
        <v>7374.8</v>
      </c>
      <c r="D23" s="14">
        <v>3818.09</v>
      </c>
      <c r="E23" s="14">
        <f t="shared" si="0"/>
        <v>51.772115853989263</v>
      </c>
    </row>
    <row r="24" spans="1:5" ht="41.4" x14ac:dyDescent="0.3">
      <c r="A24" s="13">
        <v>10807</v>
      </c>
      <c r="B24" s="13" t="s">
        <v>19</v>
      </c>
      <c r="C24" s="14">
        <v>266</v>
      </c>
      <c r="D24" s="14">
        <v>91.2</v>
      </c>
      <c r="E24" s="14">
        <f t="shared" si="0"/>
        <v>34.285714285714285</v>
      </c>
    </row>
    <row r="25" spans="1:5" ht="41.4" x14ac:dyDescent="0.3">
      <c r="A25" s="11">
        <v>10900</v>
      </c>
      <c r="B25" s="11" t="s">
        <v>132</v>
      </c>
      <c r="C25" s="12">
        <f>C26</f>
        <v>0</v>
      </c>
      <c r="D25" s="12">
        <f>D26</f>
        <v>0</v>
      </c>
      <c r="E25" s="12">
        <v>0</v>
      </c>
    </row>
    <row r="26" spans="1:5" x14ac:dyDescent="0.3">
      <c r="A26" s="13">
        <v>10904</v>
      </c>
      <c r="B26" s="13" t="s">
        <v>133</v>
      </c>
      <c r="C26" s="14">
        <v>0</v>
      </c>
      <c r="D26" s="14">
        <v>0</v>
      </c>
      <c r="E26" s="14">
        <v>0</v>
      </c>
    </row>
    <row r="27" spans="1:5" ht="55.2" x14ac:dyDescent="0.3">
      <c r="A27" s="11">
        <v>11100</v>
      </c>
      <c r="B27" s="15" t="s">
        <v>20</v>
      </c>
      <c r="C27" s="12">
        <f>C29+C30+C31+C32+C28</f>
        <v>38179.800000000003</v>
      </c>
      <c r="D27" s="12">
        <f>D29+D30+D31+D32+D28</f>
        <v>19967.800000000003</v>
      </c>
      <c r="E27" s="12">
        <f t="shared" si="0"/>
        <v>52.299383443601066</v>
      </c>
    </row>
    <row r="28" spans="1:5" ht="82.8" x14ac:dyDescent="0.3">
      <c r="A28" s="13">
        <v>11101</v>
      </c>
      <c r="B28" s="33" t="s">
        <v>135</v>
      </c>
      <c r="C28" s="14">
        <v>0</v>
      </c>
      <c r="D28" s="14">
        <v>1.82</v>
      </c>
      <c r="E28" s="14">
        <v>0</v>
      </c>
    </row>
    <row r="29" spans="1:5" ht="96.6" x14ac:dyDescent="0.3">
      <c r="A29" s="13">
        <v>11105</v>
      </c>
      <c r="B29" s="13" t="s">
        <v>145</v>
      </c>
      <c r="C29" s="14">
        <v>34544.400000000001</v>
      </c>
      <c r="D29" s="14">
        <v>17551.650000000001</v>
      </c>
      <c r="E29" s="14">
        <f t="shared" si="0"/>
        <v>50.808958905061317</v>
      </c>
    </row>
    <row r="30" spans="1:5" ht="27.6" x14ac:dyDescent="0.3">
      <c r="A30" s="6">
        <v>11107</v>
      </c>
      <c r="B30" s="13" t="s">
        <v>21</v>
      </c>
      <c r="C30" s="14">
        <v>159.5</v>
      </c>
      <c r="D30" s="14">
        <v>444.79</v>
      </c>
      <c r="E30" s="14">
        <f t="shared" si="0"/>
        <v>278.86520376175554</v>
      </c>
    </row>
    <row r="31" spans="1:5" ht="110.4" x14ac:dyDescent="0.3">
      <c r="A31" s="6">
        <v>11108</v>
      </c>
      <c r="B31" s="13" t="s">
        <v>22</v>
      </c>
      <c r="C31" s="14">
        <v>1775.9</v>
      </c>
      <c r="D31" s="14">
        <v>738.54</v>
      </c>
      <c r="E31" s="14">
        <f t="shared" si="0"/>
        <v>41.586801058618164</v>
      </c>
    </row>
    <row r="32" spans="1:5" ht="96.6" x14ac:dyDescent="0.3">
      <c r="A32" s="6">
        <v>11109</v>
      </c>
      <c r="B32" s="13" t="s">
        <v>146</v>
      </c>
      <c r="C32" s="14">
        <v>1700</v>
      </c>
      <c r="D32" s="14">
        <v>1231</v>
      </c>
      <c r="E32" s="14">
        <f t="shared" si="0"/>
        <v>72.411764705882348</v>
      </c>
    </row>
    <row r="33" spans="1:5" ht="27.6" x14ac:dyDescent="0.3">
      <c r="A33" s="16">
        <v>11200</v>
      </c>
      <c r="B33" s="11" t="s">
        <v>23</v>
      </c>
      <c r="C33" s="12">
        <f>C34+C35</f>
        <v>5384.3</v>
      </c>
      <c r="D33" s="12">
        <f>D34+D35</f>
        <v>6944.95</v>
      </c>
      <c r="E33" s="12">
        <f t="shared" si="0"/>
        <v>128.98519770443698</v>
      </c>
    </row>
    <row r="34" spans="1:5" ht="27.6" x14ac:dyDescent="0.3">
      <c r="A34" s="6">
        <v>11201</v>
      </c>
      <c r="B34" s="13" t="s">
        <v>24</v>
      </c>
      <c r="C34" s="14">
        <v>5372.2</v>
      </c>
      <c r="D34" s="14">
        <v>5640.45</v>
      </c>
      <c r="E34" s="14">
        <f t="shared" si="0"/>
        <v>104.99329883474182</v>
      </c>
    </row>
    <row r="35" spans="1:5" x14ac:dyDescent="0.3">
      <c r="A35" s="6">
        <v>11204</v>
      </c>
      <c r="B35" s="13" t="s">
        <v>122</v>
      </c>
      <c r="C35" s="14">
        <v>12.1</v>
      </c>
      <c r="D35" s="14">
        <v>1304.5</v>
      </c>
      <c r="E35" s="14">
        <f t="shared" si="0"/>
        <v>10780.991735537191</v>
      </c>
    </row>
    <row r="36" spans="1:5" ht="27.6" x14ac:dyDescent="0.3">
      <c r="A36" s="16">
        <v>11300</v>
      </c>
      <c r="B36" s="11" t="s">
        <v>25</v>
      </c>
      <c r="C36" s="12">
        <v>1729.19</v>
      </c>
      <c r="D36" s="12">
        <v>1397.1</v>
      </c>
      <c r="E36" s="12">
        <f t="shared" si="0"/>
        <v>80.795054331796962</v>
      </c>
    </row>
    <row r="37" spans="1:5" ht="27.6" x14ac:dyDescent="0.3">
      <c r="A37" s="16">
        <v>11400</v>
      </c>
      <c r="B37" s="11" t="s">
        <v>26</v>
      </c>
      <c r="C37" s="12">
        <f>C38+C39</f>
        <v>18117.900000000001</v>
      </c>
      <c r="D37" s="12">
        <f>D38+D39</f>
        <v>8654.81</v>
      </c>
      <c r="E37" s="12">
        <f t="shared" si="0"/>
        <v>47.7693882845142</v>
      </c>
    </row>
    <row r="38" spans="1:5" x14ac:dyDescent="0.3">
      <c r="A38" s="6">
        <v>11401</v>
      </c>
      <c r="B38" s="13" t="s">
        <v>27</v>
      </c>
      <c r="C38" s="14">
        <v>18000</v>
      </c>
      <c r="D38" s="14">
        <v>8344.4</v>
      </c>
      <c r="E38" s="14">
        <f t="shared" si="0"/>
        <v>46.357777777777777</v>
      </c>
    </row>
    <row r="39" spans="1:5" ht="82.8" x14ac:dyDescent="0.3">
      <c r="A39" s="6">
        <v>11402</v>
      </c>
      <c r="B39" s="13" t="s">
        <v>147</v>
      </c>
      <c r="C39" s="14">
        <v>117.9</v>
      </c>
      <c r="D39" s="14">
        <v>310.41000000000003</v>
      </c>
      <c r="E39" s="14">
        <f t="shared" si="0"/>
        <v>263.28244274809163</v>
      </c>
    </row>
    <row r="40" spans="1:5" ht="27.6" x14ac:dyDescent="0.3">
      <c r="A40" s="16">
        <v>11600</v>
      </c>
      <c r="B40" s="11" t="s">
        <v>28</v>
      </c>
      <c r="C40" s="12">
        <f>C43+C45+C48+C49+C50+C51+C52+C54+C55+C56+C57+C53+C41+C42+C46+C47+C44</f>
        <v>1999</v>
      </c>
      <c r="D40" s="12">
        <f>D43+D45+D48+D49+D50+D51+D52+D54+D55+D56+D57+D53+D41+D42+D46+D47+D44</f>
        <v>2642.17</v>
      </c>
      <c r="E40" s="14">
        <f t="shared" si="0"/>
        <v>132.17458729364682</v>
      </c>
    </row>
    <row r="41" spans="1:5" ht="41.4" x14ac:dyDescent="0.3">
      <c r="A41" s="6">
        <v>11601</v>
      </c>
      <c r="B41" s="13" t="s">
        <v>139</v>
      </c>
      <c r="C41" s="14"/>
      <c r="D41" s="14">
        <v>274.27999999999997</v>
      </c>
      <c r="E41" s="14">
        <v>0</v>
      </c>
    </row>
    <row r="42" spans="1:5" ht="41.4" x14ac:dyDescent="0.3">
      <c r="A42" s="6">
        <v>11602</v>
      </c>
      <c r="B42" s="13" t="s">
        <v>140</v>
      </c>
      <c r="C42" s="14">
        <v>100</v>
      </c>
      <c r="D42" s="14">
        <v>24.53</v>
      </c>
      <c r="E42" s="14">
        <f t="shared" si="0"/>
        <v>24.53</v>
      </c>
    </row>
    <row r="43" spans="1:5" ht="69" x14ac:dyDescent="0.3">
      <c r="A43" s="6">
        <v>11603</v>
      </c>
      <c r="B43" s="13" t="s">
        <v>29</v>
      </c>
      <c r="C43" s="14">
        <v>0</v>
      </c>
      <c r="D43" s="14">
        <v>0</v>
      </c>
      <c r="E43" s="14">
        <v>0</v>
      </c>
    </row>
    <row r="44" spans="1:5" ht="124.2" x14ac:dyDescent="0.3">
      <c r="A44" s="6">
        <v>11607</v>
      </c>
      <c r="B44" s="13" t="s">
        <v>141</v>
      </c>
      <c r="C44" s="14">
        <v>1837</v>
      </c>
      <c r="D44" s="14">
        <v>1256.1099999999999</v>
      </c>
      <c r="E44" s="14">
        <f t="shared" si="0"/>
        <v>68.378334240609689</v>
      </c>
    </row>
    <row r="45" spans="1:5" ht="27.6" x14ac:dyDescent="0.3">
      <c r="A45" s="6">
        <v>11610</v>
      </c>
      <c r="B45" s="13" t="s">
        <v>142</v>
      </c>
      <c r="C45" s="14">
        <v>0</v>
      </c>
      <c r="D45" s="14">
        <v>1044.8499999999999</v>
      </c>
      <c r="E45" s="14">
        <v>0</v>
      </c>
    </row>
    <row r="46" spans="1:5" ht="27.6" x14ac:dyDescent="0.3">
      <c r="A46" s="6">
        <v>11611</v>
      </c>
      <c r="B46" s="13" t="s">
        <v>143</v>
      </c>
      <c r="C46" s="14">
        <v>62</v>
      </c>
      <c r="D46" s="14">
        <v>42.4</v>
      </c>
      <c r="E46" s="14">
        <f t="shared" si="0"/>
        <v>68.387096774193552</v>
      </c>
    </row>
    <row r="47" spans="1:5" ht="27.6" x14ac:dyDescent="0.3">
      <c r="A47" s="6">
        <v>11618</v>
      </c>
      <c r="B47" s="13" t="s">
        <v>128</v>
      </c>
      <c r="C47" s="14">
        <v>0</v>
      </c>
      <c r="D47" s="14">
        <v>0</v>
      </c>
      <c r="E47" s="14">
        <v>0</v>
      </c>
    </row>
    <row r="48" spans="1:5" ht="27.6" x14ac:dyDescent="0.3">
      <c r="A48" s="6">
        <v>11625</v>
      </c>
      <c r="B48" s="13" t="s">
        <v>30</v>
      </c>
      <c r="C48" s="14">
        <v>0</v>
      </c>
      <c r="D48" s="14">
        <v>0</v>
      </c>
      <c r="E48" s="14">
        <v>0</v>
      </c>
    </row>
    <row r="49" spans="1:5" ht="69" x14ac:dyDescent="0.3">
      <c r="A49" s="6">
        <v>11628</v>
      </c>
      <c r="B49" s="13" t="s">
        <v>31</v>
      </c>
      <c r="C49" s="14">
        <v>0</v>
      </c>
      <c r="D49" s="14">
        <v>0</v>
      </c>
      <c r="E49" s="14">
        <v>0</v>
      </c>
    </row>
    <row r="50" spans="1:5" ht="27.6" x14ac:dyDescent="0.3">
      <c r="A50" s="6">
        <v>11630</v>
      </c>
      <c r="B50" s="13" t="s">
        <v>32</v>
      </c>
      <c r="C50" s="14">
        <v>0</v>
      </c>
      <c r="D50" s="14">
        <v>0</v>
      </c>
      <c r="E50" s="14">
        <v>0</v>
      </c>
    </row>
    <row r="51" spans="1:5" ht="55.2" x14ac:dyDescent="0.3">
      <c r="A51" s="6">
        <v>11632</v>
      </c>
      <c r="B51" s="13" t="s">
        <v>33</v>
      </c>
      <c r="C51" s="14">
        <v>0</v>
      </c>
      <c r="D51" s="14">
        <v>0</v>
      </c>
      <c r="E51" s="14">
        <v>0</v>
      </c>
    </row>
    <row r="52" spans="1:5" ht="69" x14ac:dyDescent="0.3">
      <c r="A52" s="6">
        <v>11633</v>
      </c>
      <c r="B52" s="13" t="s">
        <v>34</v>
      </c>
      <c r="C52" s="14">
        <v>0</v>
      </c>
      <c r="D52" s="14">
        <v>0</v>
      </c>
      <c r="E52" s="14">
        <v>0</v>
      </c>
    </row>
    <row r="53" spans="1:5" ht="27.6" x14ac:dyDescent="0.3">
      <c r="A53" s="6">
        <v>11635</v>
      </c>
      <c r="B53" s="13" t="s">
        <v>138</v>
      </c>
      <c r="C53" s="14">
        <v>0</v>
      </c>
      <c r="D53" s="14">
        <v>0</v>
      </c>
      <c r="E53" s="14">
        <v>0</v>
      </c>
    </row>
    <row r="54" spans="1:5" ht="82.8" x14ac:dyDescent="0.3">
      <c r="A54" s="6">
        <v>11637</v>
      </c>
      <c r="B54" s="13" t="s">
        <v>35</v>
      </c>
      <c r="C54" s="14">
        <v>0</v>
      </c>
      <c r="D54" s="14">
        <v>0</v>
      </c>
      <c r="E54" s="14">
        <v>0</v>
      </c>
    </row>
    <row r="55" spans="1:5" ht="82.8" x14ac:dyDescent="0.3">
      <c r="A55" s="6">
        <v>11643</v>
      </c>
      <c r="B55" s="13" t="s">
        <v>36</v>
      </c>
      <c r="C55" s="14">
        <v>0</v>
      </c>
      <c r="D55" s="14">
        <v>0</v>
      </c>
      <c r="E55" s="14">
        <v>0</v>
      </c>
    </row>
    <row r="56" spans="1:5" ht="55.2" x14ac:dyDescent="0.3">
      <c r="A56" s="6">
        <v>11651</v>
      </c>
      <c r="B56" s="13" t="s">
        <v>37</v>
      </c>
      <c r="C56" s="14">
        <v>0</v>
      </c>
      <c r="D56" s="14">
        <v>0</v>
      </c>
      <c r="E56" s="14">
        <v>0</v>
      </c>
    </row>
    <row r="57" spans="1:5" ht="41.4" x14ac:dyDescent="0.3">
      <c r="A57" s="6">
        <v>11690</v>
      </c>
      <c r="B57" s="13" t="s">
        <v>38</v>
      </c>
      <c r="C57" s="14">
        <v>0</v>
      </c>
      <c r="D57" s="14">
        <v>0</v>
      </c>
      <c r="E57" s="14">
        <v>0</v>
      </c>
    </row>
    <row r="58" spans="1:5" x14ac:dyDescent="0.3">
      <c r="A58" s="16">
        <v>11700</v>
      </c>
      <c r="B58" s="11" t="s">
        <v>39</v>
      </c>
      <c r="C58" s="12">
        <f>C59+C60</f>
        <v>0</v>
      </c>
      <c r="D58" s="12">
        <f>D59+D60</f>
        <v>-180.42</v>
      </c>
      <c r="E58" s="12">
        <v>0</v>
      </c>
    </row>
    <row r="59" spans="1:5" x14ac:dyDescent="0.3">
      <c r="A59" s="6">
        <v>11701</v>
      </c>
      <c r="B59" s="13" t="s">
        <v>40</v>
      </c>
      <c r="C59" s="14">
        <v>0</v>
      </c>
      <c r="D59" s="14">
        <v>-180.42</v>
      </c>
      <c r="E59" s="14">
        <v>0</v>
      </c>
    </row>
    <row r="60" spans="1:5" x14ac:dyDescent="0.3">
      <c r="A60" s="6">
        <v>11705</v>
      </c>
      <c r="B60" s="13" t="s">
        <v>39</v>
      </c>
      <c r="C60" s="14">
        <v>0</v>
      </c>
      <c r="D60" s="14"/>
      <c r="E60" s="14">
        <v>0</v>
      </c>
    </row>
    <row r="61" spans="1:5" x14ac:dyDescent="0.3">
      <c r="A61" s="16">
        <v>20000</v>
      </c>
      <c r="B61" s="11" t="s">
        <v>41</v>
      </c>
      <c r="C61" s="12">
        <f>C62+C67+C69+C68</f>
        <v>1968992.17</v>
      </c>
      <c r="D61" s="12">
        <f>D62+D67+D69+D68</f>
        <v>888753.99999999988</v>
      </c>
      <c r="E61" s="12">
        <f t="shared" si="0"/>
        <v>45.137508088719315</v>
      </c>
    </row>
    <row r="62" spans="1:5" ht="27.6" x14ac:dyDescent="0.3">
      <c r="A62" s="6">
        <v>20200</v>
      </c>
      <c r="B62" s="13" t="s">
        <v>42</v>
      </c>
      <c r="C62" s="14">
        <v>1980115.22</v>
      </c>
      <c r="D62" s="14">
        <v>899908.44</v>
      </c>
      <c r="E62" s="14">
        <f t="shared" si="0"/>
        <v>45.447276547876839</v>
      </c>
    </row>
    <row r="63" spans="1:5" ht="27.6" x14ac:dyDescent="0.3">
      <c r="A63" s="6">
        <v>20210</v>
      </c>
      <c r="B63" s="13" t="s">
        <v>148</v>
      </c>
      <c r="C63" s="14">
        <v>880748</v>
      </c>
      <c r="D63" s="14">
        <v>421608.5</v>
      </c>
      <c r="E63" s="14">
        <f t="shared" si="0"/>
        <v>47.869367855504642</v>
      </c>
    </row>
    <row r="64" spans="1:5" ht="41.4" x14ac:dyDescent="0.3">
      <c r="A64" s="6">
        <v>20220</v>
      </c>
      <c r="B64" s="13" t="s">
        <v>149</v>
      </c>
      <c r="C64" s="14">
        <v>227140.67</v>
      </c>
      <c r="D64" s="14">
        <v>43348.14</v>
      </c>
      <c r="E64" s="14">
        <f t="shared" si="0"/>
        <v>19.084270553573692</v>
      </c>
    </row>
    <row r="65" spans="1:5" ht="27.6" x14ac:dyDescent="0.3">
      <c r="A65" s="6">
        <v>20230</v>
      </c>
      <c r="B65" s="13" t="s">
        <v>150</v>
      </c>
      <c r="C65" s="14">
        <v>855932.75</v>
      </c>
      <c r="D65" s="14">
        <v>430446.18</v>
      </c>
      <c r="E65" s="14">
        <f t="shared" si="0"/>
        <v>50.289719607060249</v>
      </c>
    </row>
    <row r="66" spans="1:5" x14ac:dyDescent="0.3">
      <c r="A66" s="6">
        <v>20240</v>
      </c>
      <c r="B66" s="13" t="s">
        <v>43</v>
      </c>
      <c r="C66" s="14">
        <v>16293.8</v>
      </c>
      <c r="D66" s="14">
        <v>4505.62</v>
      </c>
      <c r="E66" s="14">
        <v>0</v>
      </c>
    </row>
    <row r="67" spans="1:5" x14ac:dyDescent="0.3">
      <c r="A67" s="6">
        <v>20700</v>
      </c>
      <c r="B67" s="13" t="s">
        <v>44</v>
      </c>
      <c r="C67" s="14">
        <v>378.69</v>
      </c>
      <c r="D67" s="14">
        <v>378.69</v>
      </c>
      <c r="E67" s="14">
        <f t="shared" si="0"/>
        <v>100</v>
      </c>
    </row>
    <row r="68" spans="1:5" ht="82.8" x14ac:dyDescent="0.3">
      <c r="A68" s="6">
        <v>21800</v>
      </c>
      <c r="B68" s="13" t="s">
        <v>134</v>
      </c>
      <c r="C68" s="14">
        <v>0</v>
      </c>
      <c r="D68" s="14">
        <v>0</v>
      </c>
      <c r="E68" s="14">
        <v>0</v>
      </c>
    </row>
    <row r="69" spans="1:5" ht="41.4" x14ac:dyDescent="0.3">
      <c r="A69" s="6">
        <v>21900</v>
      </c>
      <c r="B69" s="13" t="s">
        <v>45</v>
      </c>
      <c r="C69" s="14">
        <v>-11501.74</v>
      </c>
      <c r="D69" s="14">
        <v>-11533.13</v>
      </c>
      <c r="E69" s="14">
        <v>0</v>
      </c>
    </row>
    <row r="70" spans="1:5" x14ac:dyDescent="0.3">
      <c r="A70" s="6"/>
      <c r="B70" s="17" t="s">
        <v>46</v>
      </c>
      <c r="C70" s="12">
        <f>C9+C61</f>
        <v>2577337.86</v>
      </c>
      <c r="D70" s="12">
        <f>D9+D61</f>
        <v>1242785.0099999998</v>
      </c>
      <c r="E70" s="12">
        <f t="shared" si="0"/>
        <v>48.219716525640138</v>
      </c>
    </row>
    <row r="71" spans="1:5" x14ac:dyDescent="0.3">
      <c r="A71" s="10"/>
      <c r="B71" s="8" t="s">
        <v>47</v>
      </c>
      <c r="C71" s="18"/>
      <c r="D71" s="18"/>
      <c r="E71" s="18"/>
    </row>
    <row r="72" spans="1:5" ht="15.6" x14ac:dyDescent="0.3">
      <c r="A72" s="19" t="s">
        <v>90</v>
      </c>
      <c r="B72" s="20" t="s">
        <v>118</v>
      </c>
      <c r="C72" s="21">
        <f>C73+C74+C75+C77+C78+C79+C80+C76</f>
        <v>165851.94</v>
      </c>
      <c r="D72" s="21">
        <f>D73+D74+D75+D77+D78+D79+D80+D76</f>
        <v>65514.080000000002</v>
      </c>
      <c r="E72" s="22">
        <f>ROUND(D72/C72*100,2)</f>
        <v>39.5</v>
      </c>
    </row>
    <row r="73" spans="1:5" ht="41.4" x14ac:dyDescent="0.3">
      <c r="A73" s="23" t="s">
        <v>91</v>
      </c>
      <c r="B73" s="13" t="s">
        <v>48</v>
      </c>
      <c r="C73" s="24">
        <v>2676.1</v>
      </c>
      <c r="D73" s="25">
        <v>1229.72</v>
      </c>
      <c r="E73" s="26">
        <f t="shared" ref="E73:E114" si="1">ROUND(D73/C73*100,2)</f>
        <v>45.95</v>
      </c>
    </row>
    <row r="74" spans="1:5" ht="55.2" x14ac:dyDescent="0.3">
      <c r="A74" s="23" t="s">
        <v>92</v>
      </c>
      <c r="B74" s="13" t="s">
        <v>49</v>
      </c>
      <c r="C74" s="24">
        <v>3538.1</v>
      </c>
      <c r="D74" s="25">
        <v>1357.96</v>
      </c>
      <c r="E74" s="26">
        <f t="shared" si="1"/>
        <v>38.380000000000003</v>
      </c>
    </row>
    <row r="75" spans="1:5" ht="55.2" x14ac:dyDescent="0.3">
      <c r="A75" s="23" t="s">
        <v>119</v>
      </c>
      <c r="B75" s="13" t="s">
        <v>50</v>
      </c>
      <c r="C75" s="24">
        <v>70499.199999999997</v>
      </c>
      <c r="D75" s="25">
        <v>31814.01</v>
      </c>
      <c r="E75" s="26">
        <f t="shared" si="1"/>
        <v>45.13</v>
      </c>
    </row>
    <row r="76" spans="1:5" ht="15.6" x14ac:dyDescent="0.3">
      <c r="A76" s="23" t="s">
        <v>131</v>
      </c>
      <c r="B76" s="13" t="s">
        <v>130</v>
      </c>
      <c r="C76" s="24">
        <v>9.8000000000000007</v>
      </c>
      <c r="D76" s="25">
        <v>0</v>
      </c>
      <c r="E76" s="26">
        <f t="shared" si="1"/>
        <v>0</v>
      </c>
    </row>
    <row r="77" spans="1:5" ht="41.4" x14ac:dyDescent="0.3">
      <c r="A77" s="23" t="s">
        <v>93</v>
      </c>
      <c r="B77" s="27" t="s">
        <v>51</v>
      </c>
      <c r="C77" s="24">
        <v>18215.3</v>
      </c>
      <c r="D77" s="25">
        <v>8040.09</v>
      </c>
      <c r="E77" s="26">
        <f>ROUND(D77/C77*100,2)</f>
        <v>44.14</v>
      </c>
    </row>
    <row r="78" spans="1:5" ht="27.6" x14ac:dyDescent="0.3">
      <c r="A78" s="23" t="s">
        <v>124</v>
      </c>
      <c r="B78" s="28" t="s">
        <v>123</v>
      </c>
      <c r="C78" s="24">
        <v>0</v>
      </c>
      <c r="D78" s="25">
        <v>0</v>
      </c>
      <c r="E78" s="26">
        <v>0</v>
      </c>
    </row>
    <row r="79" spans="1:5" ht="15.6" x14ac:dyDescent="0.3">
      <c r="A79" s="23" t="s">
        <v>94</v>
      </c>
      <c r="B79" s="13" t="s">
        <v>52</v>
      </c>
      <c r="C79" s="24">
        <v>950</v>
      </c>
      <c r="D79" s="25">
        <v>0</v>
      </c>
      <c r="E79" s="26">
        <v>0</v>
      </c>
    </row>
    <row r="80" spans="1:5" ht="15.6" x14ac:dyDescent="0.3">
      <c r="A80" s="23" t="s">
        <v>95</v>
      </c>
      <c r="B80" s="13" t="s">
        <v>53</v>
      </c>
      <c r="C80" s="24">
        <v>69963.44</v>
      </c>
      <c r="D80" s="25">
        <v>23072.3</v>
      </c>
      <c r="E80" s="26">
        <f t="shared" si="1"/>
        <v>32.979999999999997</v>
      </c>
    </row>
    <row r="81" spans="1:5" ht="27.6" x14ac:dyDescent="0.3">
      <c r="A81" s="19" t="s">
        <v>96</v>
      </c>
      <c r="B81" s="11" t="s">
        <v>54</v>
      </c>
      <c r="C81" s="21">
        <f>C82+C83</f>
        <v>21657.399999999998</v>
      </c>
      <c r="D81" s="21">
        <f>D82+D83</f>
        <v>9192.619999999999</v>
      </c>
      <c r="E81" s="22">
        <f t="shared" si="1"/>
        <v>42.45</v>
      </c>
    </row>
    <row r="82" spans="1:5" ht="41.4" x14ac:dyDescent="0.3">
      <c r="A82" s="23" t="s">
        <v>97</v>
      </c>
      <c r="B82" s="13" t="s">
        <v>55</v>
      </c>
      <c r="C82" s="24">
        <v>21458.1</v>
      </c>
      <c r="D82" s="25">
        <v>9181.82</v>
      </c>
      <c r="E82" s="26">
        <f t="shared" si="1"/>
        <v>42.79</v>
      </c>
    </row>
    <row r="83" spans="1:5" ht="41.4" x14ac:dyDescent="0.3">
      <c r="A83" s="23" t="s">
        <v>136</v>
      </c>
      <c r="B83" s="13" t="s">
        <v>137</v>
      </c>
      <c r="C83" s="24">
        <v>199.3</v>
      </c>
      <c r="D83" s="25">
        <v>10.8</v>
      </c>
      <c r="E83" s="26">
        <f t="shared" si="1"/>
        <v>5.42</v>
      </c>
    </row>
    <row r="84" spans="1:5" x14ac:dyDescent="0.3">
      <c r="A84" s="19" t="s">
        <v>98</v>
      </c>
      <c r="B84" s="11" t="s">
        <v>56</v>
      </c>
      <c r="C84" s="22">
        <f>SUM(C85:C88)</f>
        <v>285115.53000000003</v>
      </c>
      <c r="D84" s="22">
        <f>SUM(D85:D88)</f>
        <v>109791.59</v>
      </c>
      <c r="E84" s="22">
        <f t="shared" si="1"/>
        <v>38.51</v>
      </c>
    </row>
    <row r="85" spans="1:5" ht="15.6" x14ac:dyDescent="0.3">
      <c r="A85" s="23" t="s">
        <v>99</v>
      </c>
      <c r="B85" s="13" t="s">
        <v>57</v>
      </c>
      <c r="C85" s="24">
        <v>9329.2999999999993</v>
      </c>
      <c r="D85" s="25">
        <v>4105.3599999999997</v>
      </c>
      <c r="E85" s="26">
        <f t="shared" si="1"/>
        <v>44.01</v>
      </c>
    </row>
    <row r="86" spans="1:5" ht="15.6" x14ac:dyDescent="0.3">
      <c r="A86" s="23" t="s">
        <v>100</v>
      </c>
      <c r="B86" s="13" t="s">
        <v>58</v>
      </c>
      <c r="C86" s="24">
        <v>78000</v>
      </c>
      <c r="D86" s="25">
        <v>31794.1</v>
      </c>
      <c r="E86" s="26">
        <f t="shared" si="1"/>
        <v>40.76</v>
      </c>
    </row>
    <row r="87" spans="1:5" ht="15.6" x14ac:dyDescent="0.3">
      <c r="A87" s="23" t="s">
        <v>101</v>
      </c>
      <c r="B87" s="13" t="s">
        <v>59</v>
      </c>
      <c r="C87" s="24">
        <v>185627.83</v>
      </c>
      <c r="D87" s="25">
        <v>71045.7</v>
      </c>
      <c r="E87" s="26">
        <f t="shared" si="1"/>
        <v>38.270000000000003</v>
      </c>
    </row>
    <row r="88" spans="1:5" ht="27.6" x14ac:dyDescent="0.3">
      <c r="A88" s="23" t="s">
        <v>102</v>
      </c>
      <c r="B88" s="13" t="s">
        <v>60</v>
      </c>
      <c r="C88" s="24">
        <v>12158.4</v>
      </c>
      <c r="D88" s="25">
        <v>2846.43</v>
      </c>
      <c r="E88" s="26">
        <f t="shared" si="1"/>
        <v>23.41</v>
      </c>
    </row>
    <row r="89" spans="1:5" ht="27.6" x14ac:dyDescent="0.3">
      <c r="A89" s="19" t="s">
        <v>103</v>
      </c>
      <c r="B89" s="11" t="s">
        <v>61</v>
      </c>
      <c r="C89" s="22">
        <f>SUM(C90:C93)</f>
        <v>220851.25</v>
      </c>
      <c r="D89" s="22">
        <f>SUM(D90:D93)</f>
        <v>39131.07</v>
      </c>
      <c r="E89" s="22">
        <f t="shared" si="1"/>
        <v>17.72</v>
      </c>
    </row>
    <row r="90" spans="1:5" ht="15.6" x14ac:dyDescent="0.3">
      <c r="A90" s="23" t="s">
        <v>104</v>
      </c>
      <c r="B90" s="13" t="s">
        <v>62</v>
      </c>
      <c r="C90" s="24">
        <v>19517.36</v>
      </c>
      <c r="D90" s="25">
        <v>2187.4299999999998</v>
      </c>
      <c r="E90" s="26">
        <f t="shared" si="1"/>
        <v>11.21</v>
      </c>
    </row>
    <row r="91" spans="1:5" ht="15.6" x14ac:dyDescent="0.3">
      <c r="A91" s="23" t="s">
        <v>105</v>
      </c>
      <c r="B91" s="13" t="s">
        <v>63</v>
      </c>
      <c r="C91" s="24">
        <v>33681.81</v>
      </c>
      <c r="D91" s="25">
        <v>510.66</v>
      </c>
      <c r="E91" s="26">
        <f t="shared" si="1"/>
        <v>1.52</v>
      </c>
    </row>
    <row r="92" spans="1:5" ht="15.6" x14ac:dyDescent="0.3">
      <c r="A92" s="23" t="s">
        <v>106</v>
      </c>
      <c r="B92" s="13" t="s">
        <v>64</v>
      </c>
      <c r="C92" s="24">
        <v>118936.7</v>
      </c>
      <c r="D92" s="25">
        <v>14976.08</v>
      </c>
      <c r="E92" s="26">
        <f t="shared" si="1"/>
        <v>12.59</v>
      </c>
    </row>
    <row r="93" spans="1:5" ht="27.6" x14ac:dyDescent="0.3">
      <c r="A93" s="23" t="s">
        <v>107</v>
      </c>
      <c r="B93" s="13" t="s">
        <v>65</v>
      </c>
      <c r="C93" s="24">
        <v>48715.38</v>
      </c>
      <c r="D93" s="25">
        <v>21456.9</v>
      </c>
      <c r="E93" s="26">
        <f t="shared" si="1"/>
        <v>44.05</v>
      </c>
    </row>
    <row r="94" spans="1:5" x14ac:dyDescent="0.3">
      <c r="A94" s="19" t="s">
        <v>108</v>
      </c>
      <c r="B94" s="11" t="s">
        <v>66</v>
      </c>
      <c r="C94" s="22">
        <f>SUM(C95)</f>
        <v>7415.33</v>
      </c>
      <c r="D94" s="22">
        <f>SUM(D95)</f>
        <v>3203.92</v>
      </c>
      <c r="E94" s="22">
        <f t="shared" si="1"/>
        <v>43.21</v>
      </c>
    </row>
    <row r="95" spans="1:5" ht="27.6" x14ac:dyDescent="0.3">
      <c r="A95" s="23" t="s">
        <v>109</v>
      </c>
      <c r="B95" s="13" t="s">
        <v>67</v>
      </c>
      <c r="C95" s="24">
        <v>7415.33</v>
      </c>
      <c r="D95" s="25">
        <v>3203.92</v>
      </c>
      <c r="E95" s="26">
        <f t="shared" si="1"/>
        <v>43.21</v>
      </c>
    </row>
    <row r="96" spans="1:5" x14ac:dyDescent="0.3">
      <c r="A96" s="19" t="s">
        <v>110</v>
      </c>
      <c r="B96" s="11" t="s">
        <v>68</v>
      </c>
      <c r="C96" s="22">
        <f>SUM(C97:C101)</f>
        <v>1447422.48</v>
      </c>
      <c r="D96" s="22">
        <f>SUM(D97:D101)</f>
        <v>715606.49</v>
      </c>
      <c r="E96" s="22">
        <f t="shared" si="1"/>
        <v>49.44</v>
      </c>
    </row>
    <row r="97" spans="1:5" ht="15.6" x14ac:dyDescent="0.3">
      <c r="A97" s="23" t="s">
        <v>111</v>
      </c>
      <c r="B97" s="13" t="s">
        <v>69</v>
      </c>
      <c r="C97" s="24">
        <v>664221.84</v>
      </c>
      <c r="D97" s="25">
        <v>307621.08</v>
      </c>
      <c r="E97" s="26">
        <f t="shared" si="1"/>
        <v>46.31</v>
      </c>
    </row>
    <row r="98" spans="1:5" ht="15.6" x14ac:dyDescent="0.3">
      <c r="A98" s="23" t="s">
        <v>112</v>
      </c>
      <c r="B98" s="13" t="s">
        <v>70</v>
      </c>
      <c r="C98" s="24">
        <v>509598.96</v>
      </c>
      <c r="D98" s="25">
        <v>283312.94</v>
      </c>
      <c r="E98" s="26">
        <f t="shared" si="1"/>
        <v>55.6</v>
      </c>
    </row>
    <row r="99" spans="1:5" ht="15.6" x14ac:dyDescent="0.3">
      <c r="A99" s="23" t="s">
        <v>125</v>
      </c>
      <c r="B99" s="29" t="s">
        <v>126</v>
      </c>
      <c r="C99" s="24">
        <v>158842.82999999999</v>
      </c>
      <c r="D99" s="25">
        <v>87592.74</v>
      </c>
      <c r="E99" s="26">
        <f t="shared" si="1"/>
        <v>55.14</v>
      </c>
    </row>
    <row r="100" spans="1:5" ht="15.6" x14ac:dyDescent="0.3">
      <c r="A100" s="23" t="s">
        <v>113</v>
      </c>
      <c r="B100" s="13" t="s">
        <v>71</v>
      </c>
      <c r="C100" s="24">
        <v>31731.41</v>
      </c>
      <c r="D100" s="25">
        <v>6921.83</v>
      </c>
      <c r="E100" s="26">
        <f t="shared" si="1"/>
        <v>21.81</v>
      </c>
    </row>
    <row r="101" spans="1:5" ht="15.6" x14ac:dyDescent="0.3">
      <c r="A101" s="23" t="s">
        <v>114</v>
      </c>
      <c r="B101" s="13" t="s">
        <v>72</v>
      </c>
      <c r="C101" s="24">
        <v>83027.44</v>
      </c>
      <c r="D101" s="25">
        <v>30157.9</v>
      </c>
      <c r="E101" s="26">
        <f t="shared" si="1"/>
        <v>36.32</v>
      </c>
    </row>
    <row r="102" spans="1:5" ht="27.6" x14ac:dyDescent="0.3">
      <c r="A102" s="19" t="s">
        <v>115</v>
      </c>
      <c r="B102" s="11" t="s">
        <v>73</v>
      </c>
      <c r="C102" s="22">
        <f>SUM(C103:C104)</f>
        <v>204073.40000000002</v>
      </c>
      <c r="D102" s="22">
        <f>SUM(D103:D104)</f>
        <v>101673.48</v>
      </c>
      <c r="E102" s="22">
        <f t="shared" si="1"/>
        <v>49.82</v>
      </c>
    </row>
    <row r="103" spans="1:5" ht="15.6" x14ac:dyDescent="0.3">
      <c r="A103" s="23" t="s">
        <v>116</v>
      </c>
      <c r="B103" s="13" t="s">
        <v>74</v>
      </c>
      <c r="C103" s="24">
        <v>143149.20000000001</v>
      </c>
      <c r="D103" s="25">
        <v>73187.48</v>
      </c>
      <c r="E103" s="26">
        <f t="shared" si="1"/>
        <v>51.13</v>
      </c>
    </row>
    <row r="104" spans="1:5" ht="27.6" x14ac:dyDescent="0.3">
      <c r="A104" s="23" t="s">
        <v>117</v>
      </c>
      <c r="B104" s="13" t="s">
        <v>75</v>
      </c>
      <c r="C104" s="24">
        <v>60924.2</v>
      </c>
      <c r="D104" s="25">
        <v>28486</v>
      </c>
      <c r="E104" s="26">
        <f t="shared" si="1"/>
        <v>46.76</v>
      </c>
    </row>
    <row r="105" spans="1:5" x14ac:dyDescent="0.3">
      <c r="A105" s="16">
        <v>1000</v>
      </c>
      <c r="B105" s="11" t="s">
        <v>76</v>
      </c>
      <c r="C105" s="22">
        <f>SUM(C106:C110)</f>
        <v>39524.680000000008</v>
      </c>
      <c r="D105" s="22">
        <f>SUM(D106:D110)</f>
        <v>15129.420000000002</v>
      </c>
      <c r="E105" s="22">
        <f t="shared" si="1"/>
        <v>38.28</v>
      </c>
    </row>
    <row r="106" spans="1:5" ht="15.6" x14ac:dyDescent="0.3">
      <c r="A106" s="6">
        <v>1001</v>
      </c>
      <c r="B106" s="13" t="s">
        <v>77</v>
      </c>
      <c r="C106" s="24">
        <v>5464.61</v>
      </c>
      <c r="D106" s="25">
        <v>2090.0100000000002</v>
      </c>
      <c r="E106" s="26">
        <f t="shared" si="1"/>
        <v>38.25</v>
      </c>
    </row>
    <row r="107" spans="1:5" ht="15.6" x14ac:dyDescent="0.3">
      <c r="A107" s="6">
        <v>1002</v>
      </c>
      <c r="B107" s="13" t="s">
        <v>78</v>
      </c>
      <c r="C107" s="24">
        <v>0</v>
      </c>
      <c r="D107" s="25">
        <v>0</v>
      </c>
      <c r="E107" s="26">
        <v>0</v>
      </c>
    </row>
    <row r="108" spans="1:5" ht="15.6" x14ac:dyDescent="0.3">
      <c r="A108" s="6">
        <v>1003</v>
      </c>
      <c r="B108" s="13" t="s">
        <v>79</v>
      </c>
      <c r="C108" s="24">
        <v>19637.47</v>
      </c>
      <c r="D108" s="25">
        <v>9795.11</v>
      </c>
      <c r="E108" s="26">
        <f t="shared" si="1"/>
        <v>49.88</v>
      </c>
    </row>
    <row r="109" spans="1:5" ht="15.6" x14ac:dyDescent="0.3">
      <c r="A109" s="6">
        <v>1004</v>
      </c>
      <c r="B109" s="13" t="s">
        <v>80</v>
      </c>
      <c r="C109" s="24">
        <v>12472.8</v>
      </c>
      <c r="D109" s="25">
        <v>2252.69</v>
      </c>
      <c r="E109" s="26">
        <f t="shared" si="1"/>
        <v>18.059999999999999</v>
      </c>
    </row>
    <row r="110" spans="1:5" ht="15.6" x14ac:dyDescent="0.3">
      <c r="A110" s="6">
        <v>1006</v>
      </c>
      <c r="B110" s="13" t="s">
        <v>81</v>
      </c>
      <c r="C110" s="24">
        <v>1949.8</v>
      </c>
      <c r="D110" s="25">
        <v>991.61</v>
      </c>
      <c r="E110" s="26">
        <f t="shared" si="1"/>
        <v>50.86</v>
      </c>
    </row>
    <row r="111" spans="1:5" x14ac:dyDescent="0.3">
      <c r="A111" s="6">
        <v>1100</v>
      </c>
      <c r="B111" s="11" t="s">
        <v>82</v>
      </c>
      <c r="C111" s="22">
        <f>SUM(C112:C114)</f>
        <v>279776.36</v>
      </c>
      <c r="D111" s="22">
        <f>SUM(D112:D114)</f>
        <v>110723.46</v>
      </c>
      <c r="E111" s="22">
        <f t="shared" si="1"/>
        <v>39.58</v>
      </c>
    </row>
    <row r="112" spans="1:5" ht="15.6" x14ac:dyDescent="0.3">
      <c r="A112" s="6">
        <v>1101</v>
      </c>
      <c r="B112" s="13" t="s">
        <v>83</v>
      </c>
      <c r="C112" s="24">
        <v>217345.36</v>
      </c>
      <c r="D112" s="25">
        <v>84801.19</v>
      </c>
      <c r="E112" s="26">
        <f t="shared" si="1"/>
        <v>39.020000000000003</v>
      </c>
    </row>
    <row r="113" spans="1:5" ht="15.6" x14ac:dyDescent="0.3">
      <c r="A113" s="6">
        <v>1102</v>
      </c>
      <c r="B113" s="13" t="s">
        <v>84</v>
      </c>
      <c r="C113" s="24">
        <v>55280.6</v>
      </c>
      <c r="D113" s="25">
        <v>22425.17</v>
      </c>
      <c r="E113" s="26">
        <f t="shared" si="1"/>
        <v>40.57</v>
      </c>
    </row>
    <row r="114" spans="1:5" ht="27.6" x14ac:dyDescent="0.3">
      <c r="A114" s="6">
        <v>1105</v>
      </c>
      <c r="B114" s="13" t="s">
        <v>85</v>
      </c>
      <c r="C114" s="24">
        <v>7150.4</v>
      </c>
      <c r="D114" s="25">
        <v>3497.1</v>
      </c>
      <c r="E114" s="26">
        <f t="shared" si="1"/>
        <v>48.91</v>
      </c>
    </row>
    <row r="115" spans="1:5" ht="27.6" x14ac:dyDescent="0.3">
      <c r="A115" s="6">
        <v>1300</v>
      </c>
      <c r="B115" s="11" t="s">
        <v>86</v>
      </c>
      <c r="C115" s="22">
        <f>SUM(C116)</f>
        <v>2171</v>
      </c>
      <c r="D115" s="22">
        <f>SUM(D116)</f>
        <v>0</v>
      </c>
      <c r="E115" s="22">
        <v>0</v>
      </c>
    </row>
    <row r="116" spans="1:5" ht="27.6" x14ac:dyDescent="0.3">
      <c r="A116" s="6">
        <v>1301</v>
      </c>
      <c r="B116" s="13" t="s">
        <v>87</v>
      </c>
      <c r="C116" s="26">
        <v>2171</v>
      </c>
      <c r="D116" s="26">
        <v>0</v>
      </c>
      <c r="E116" s="26">
        <v>0</v>
      </c>
    </row>
    <row r="117" spans="1:5" x14ac:dyDescent="0.3">
      <c r="A117" s="6"/>
      <c r="B117" s="11" t="s">
        <v>88</v>
      </c>
      <c r="C117" s="30">
        <f>C72+C81+C84+C89+C94+C96+C102+C105+C111+C115</f>
        <v>2673859.3699999996</v>
      </c>
      <c r="D117" s="30">
        <f>D72+D81+D84+D89+D94+D96+D102+D105+D111+D115</f>
        <v>1169966.1299999999</v>
      </c>
      <c r="E117" s="22">
        <f>ROUND(D117/C117*100,2)</f>
        <v>43.76</v>
      </c>
    </row>
    <row r="118" spans="1:5" x14ac:dyDescent="0.3">
      <c r="A118" s="6"/>
      <c r="B118" s="11" t="s">
        <v>89</v>
      </c>
      <c r="C118" s="12">
        <f>C70-C117</f>
        <v>-96521.509999999776</v>
      </c>
      <c r="D118" s="12">
        <f>D70-D117</f>
        <v>72818.879999999888</v>
      </c>
      <c r="E118" s="31" t="s">
        <v>127</v>
      </c>
    </row>
    <row r="119" spans="1:5" x14ac:dyDescent="0.3">
      <c r="A119" s="32"/>
      <c r="B119" s="32"/>
      <c r="C119" s="32"/>
      <c r="D119" s="32"/>
      <c r="E119" s="32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2020-04-13T03:13:28Z</cp:lastPrinted>
  <dcterms:created xsi:type="dcterms:W3CDTF">2016-12-06T08:29:05Z</dcterms:created>
  <dcterms:modified xsi:type="dcterms:W3CDTF">2020-07-10T08:28:44Z</dcterms:modified>
</cp:coreProperties>
</file>