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'Лист1'!$A$1:$Q$86</definedName>
  </definedNames>
  <calcPr fullCalcOnLoad="1"/>
</workbook>
</file>

<file path=xl/sharedStrings.xml><?xml version="1.0" encoding="utf-8"?>
<sst xmlns="http://schemas.openxmlformats.org/spreadsheetml/2006/main" count="252" uniqueCount="171">
  <si>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</si>
  <si>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</si>
  <si>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</si>
  <si>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</si>
  <si>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</si>
  <si>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</si>
  <si>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</si>
  <si>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</si>
  <si>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</si>
  <si>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</si>
  <si>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</si>
  <si>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</si>
  <si>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</si>
  <si>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</si>
  <si>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</si>
  <si>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</si>
  <si>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</si>
  <si>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</si>
  <si>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</si>
  <si>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</si>
  <si>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</si>
  <si>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</si>
  <si>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</si>
  <si>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</si>
  <si>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</si>
  <si>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</si>
  <si>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</si>
  <si>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</si>
  <si>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</si>
  <si>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</si>
  <si>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</si>
  <si>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</si>
  <si>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</si>
  <si>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</si>
  <si>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</si>
  <si>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</si>
  <si>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</si>
  <si>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</si>
  <si>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</si>
  <si>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</si>
  <si>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</si>
  <si>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</si>
  <si>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</si>
  <si>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</si>
  <si>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</si>
  <si>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</si>
  <si>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</si>
  <si>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</si>
  <si>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</si>
  <si>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</si>
  <si>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</si>
  <si>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</si>
  <si>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</si>
  <si>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</si>
  <si>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</si>
  <si>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1020089260</t>
  </si>
  <si>
    <t>0410081030</t>
  </si>
  <si>
    <t>0410081040</t>
  </si>
  <si>
    <t>Капитальный ремонт объектов дополнительного образования</t>
  </si>
  <si>
    <t>0703</t>
  </si>
  <si>
    <t>1102</t>
  </si>
  <si>
    <t>Дополнительное образование</t>
  </si>
  <si>
    <t>Физическая культура и спорт</t>
  </si>
  <si>
    <t>1100</t>
  </si>
  <si>
    <t>Массовый спорт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</si>
  <si>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</si>
  <si>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0707</t>
  </si>
  <si>
    <t>Капитальный ремонт объектов молодежной политики</t>
  </si>
  <si>
    <t>Молодежная политика</t>
  </si>
  <si>
    <t>Капитальный ремонт объектов коммунального хозяйства</t>
  </si>
  <si>
    <t>0502</t>
  </si>
  <si>
    <t>11100S5710</t>
  </si>
  <si>
    <t>1110075710</t>
  </si>
  <si>
    <t>Коммунальное хозяйство</t>
  </si>
  <si>
    <t>8.2.</t>
  </si>
  <si>
    <t>12.</t>
  </si>
  <si>
    <t>12.1.</t>
  </si>
  <si>
    <t>8.3.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</si>
  <si>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</si>
  <si>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</si>
  <si>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</si>
  <si>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</si>
  <si>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</si>
  <si>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</si>
  <si>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</si>
  <si>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</si>
  <si>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Капитальный ремонт объектов административного назначения</t>
  </si>
  <si>
    <t>0113</t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</si>
  <si>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</si>
  <si>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</si>
  <si>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Зеленогоск Красноярского края </t>
  </si>
  <si>
    <t>1110085040</t>
  </si>
  <si>
    <t>1020089450</t>
  </si>
  <si>
    <t>7.2.</t>
  </si>
  <si>
    <t>7.3.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</si>
  <si>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</si>
  <si>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</si>
  <si>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 xml:space="preserve">Капитальный ремонт ограждения территории МБУ ДО "ЦЭКиТ" </t>
  </si>
  <si>
    <t>10.</t>
  </si>
  <si>
    <t>10.1.</t>
  </si>
  <si>
    <t>10.2.</t>
  </si>
  <si>
    <t>11.</t>
  </si>
  <si>
    <t>11.1.</t>
  </si>
  <si>
    <t>11.2.</t>
  </si>
  <si>
    <t xml:space="preserve">Объем бюджетных ассигнований, направленных на капитальные ремонты в 2019 году 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</si>
  <si>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Мира,10</t>
  </si>
  <si>
    <t>102084390</t>
  </si>
  <si>
    <t>1.2.</t>
  </si>
  <si>
    <t>Капитальный ремонт входной группы помещения № 2 в здании, расположенном по адресу: г. Зеленогорск, ул. Мира,10</t>
  </si>
  <si>
    <t>1020084400</t>
  </si>
  <si>
    <t>Капитальный ремонт водопроводной сети на участке от 2ВК-8 до 2-ВК10А</t>
  </si>
  <si>
    <t xml:space="preserve">Капитальный ремонт ливневой канализации </t>
  </si>
  <si>
    <t>Капитальный ремонт объектов благоустройства</t>
  </si>
  <si>
    <t>0503</t>
  </si>
  <si>
    <t>Капитальный ремонт других объектов жилищно-коммунального хозяйства</t>
  </si>
  <si>
    <t>Капитальный ремонт помещений, расположенных в здании по ул. Майское шоссе, 5</t>
  </si>
  <si>
    <t>0505</t>
  </si>
  <si>
    <t>1020089390</t>
  </si>
  <si>
    <t>1020089460</t>
  </si>
  <si>
    <t>Устройство входной группы для доступа маломобильных групп населения в здании МБДОУ д/с № 17</t>
  </si>
  <si>
    <t>01400L0271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</si>
  <si>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</si>
  <si>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0410081010</t>
  </si>
  <si>
    <t xml:space="preserve"> Капитальный ремонт зданий МБОУ "СОШ № 172"</t>
  </si>
  <si>
    <t>0410075630</t>
  </si>
  <si>
    <t>04100S5630</t>
  </si>
  <si>
    <t xml:space="preserve"> Замена оконных блоков в здании МБОУ "СОШ № 175"</t>
  </si>
  <si>
    <t>1020078400</t>
  </si>
  <si>
    <t>1420075530</t>
  </si>
  <si>
    <t>14200S5530</t>
  </si>
  <si>
    <t>Замена дверных блоков на противопожарные в здании МБУ ДО "ЦЭКиТ"</t>
  </si>
  <si>
    <t>0410075530</t>
  </si>
  <si>
    <t>04100S5530</t>
  </si>
  <si>
    <t>10.3.</t>
  </si>
  <si>
    <t>Выполнение работ по разработке проектно-сметной документацтт на проведение капитального ремонта полов в здании медицинского блока МБУ ДО "ЦЭКиТ", расположенного по ул. Карьерная, 1</t>
  </si>
  <si>
    <t>Капитальный ремонт объектов в области культуры</t>
  </si>
  <si>
    <t>Капитальный ремонт аварийного уастка теплосети МБУ "Зоопарк"</t>
  </si>
  <si>
    <t>Расходы на разработку дизайн-проекта и проектно-сметной документации здания филиала МБУ "Библиотека", находящегося по адресу ул. Советской Армии, 8</t>
  </si>
  <si>
    <t>0610080640</t>
  </si>
  <si>
    <t>Капитальный ремонт объектов в области физической культуры</t>
  </si>
  <si>
    <t>1101</t>
  </si>
  <si>
    <t>10200S8402</t>
  </si>
  <si>
    <t>12.2.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</si>
  <si>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</t>
  </si>
  <si>
    <t>1020089240</t>
  </si>
  <si>
    <t>12.3.</t>
  </si>
  <si>
    <t>Капитальный ремонт по замене оконных блоков в здании МБУ СШ "Юность", расположенном по адресу: г. Зеленогорск, ул. Майское шоссе, 12а</t>
  </si>
  <si>
    <t>1020089470</t>
  </si>
  <si>
    <t>13.</t>
  </si>
  <si>
    <t>13.1.</t>
  </si>
  <si>
    <t>Капитальный ремонт объектов в области массового спорта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</si>
  <si>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</t>
  </si>
  <si>
    <t>3.2.</t>
  </si>
  <si>
    <t>3.3.</t>
  </si>
  <si>
    <t>3.4.</t>
  </si>
  <si>
    <t>Благоустройство</t>
  </si>
  <si>
    <t>Другие вопросы в области жилищно-коммунального хозяйства</t>
  </si>
  <si>
    <t>4.3.</t>
  </si>
  <si>
    <t>4.4.</t>
  </si>
  <si>
    <t>6.2.</t>
  </si>
  <si>
    <t>Физическая культура</t>
  </si>
  <si>
    <t>(руб.)</t>
  </si>
  <si>
    <t>Капитальный ремонт подпорной стены в районе жилого дома по ул. Ленина, 1</t>
  </si>
  <si>
    <t xml:space="preserve"> Капитальный ремонт системы теплоснабжения МБДОУ д/с № 24, расположенного по адресу г.Зеленогорск, ул. Диктатуры Пролетариата, 19</t>
  </si>
  <si>
    <t>10200S8401</t>
  </si>
  <si>
    <t>Приложение № 7</t>
  </si>
  <si>
    <t>к решению Совета депутатов</t>
  </si>
  <si>
    <t>ЗАТО г. Зеленогорска</t>
  </si>
  <si>
    <t xml:space="preserve">Объем бюджетных ассигнований </t>
  </si>
  <si>
    <t>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</t>
  </si>
  <si>
    <t>от 29.10.2020  № 24-98р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</si>
</sst>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47" fillId="0" borderId="1" xfId="33" applyNumberFormat="1" applyFont="1" applyFill="1" applyBorder="1" applyProtection="1">
      <alignment vertical="top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vertical="top" wrapText="1"/>
    </xf>
    <xf numFmtId="16" fontId="6" fillId="0" borderId="12" xfId="0" applyNumberFormat="1" applyFont="1" applyFill="1" applyBorder="1" applyAlignment="1">
      <alignment horizontal="center" vertical="top"/>
    </xf>
    <xf numFmtId="16" fontId="6" fillId="0" borderId="16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47" fillId="0" borderId="17" xfId="33" applyNumberFormat="1" applyFont="1" applyFill="1" applyBorder="1" applyProtection="1">
      <alignment vertical="top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79" zoomScaleNormal="39" zoomScaleSheetLayoutView="79" zoomScalePageLayoutView="50" workbookViewId="0" topLeftCell="A22">
      <selection activeCell="N5" sqref="N5"/>
    </sheetView>
  </sheetViews>
  <sheetFormatPr defaultColWidth="9.140625" defaultRowHeight="12.75"/>
  <cols>
    <col min="1" max="1" width="9.28125" style="0" customWidth="1"/>
    <col min="2" max="2" width="41.140625" style="0" customWidth="1"/>
    <col min="3" max="3" width="7.8515625" style="0" customWidth="1"/>
    <col min="4" max="4" width="12.57421875" style="0" customWidth="1"/>
    <col min="5" max="5" width="6.421875" style="0" customWidth="1"/>
    <col min="6" max="6" width="17.8515625" style="0" customWidth="1"/>
    <col min="7" max="7" width="17.28125" style="0" customWidth="1"/>
    <col min="8" max="8" width="9.57421875" style="0" customWidth="1"/>
    <col min="9" max="9" width="12.28125" style="0" customWidth="1"/>
    <col min="10" max="10" width="13.140625" style="0" customWidth="1"/>
    <col min="11" max="11" width="8.8515625" style="0" customWidth="1"/>
    <col min="12" max="12" width="14.57421875" style="0" customWidth="1"/>
    <col min="13" max="13" width="13.57421875" style="0" customWidth="1"/>
    <col min="14" max="14" width="9.28125" style="0" customWidth="1"/>
    <col min="15" max="15" width="15.7109375" style="0" customWidth="1"/>
    <col min="16" max="16" width="14.7109375" style="0" customWidth="1"/>
    <col min="17" max="17" width="7.8515625" style="0" customWidth="1"/>
    <col min="18" max="18" width="0.2890625" style="0" hidden="1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0" t="s">
        <v>165</v>
      </c>
      <c r="O1" s="70"/>
      <c r="P1" s="70"/>
      <c r="Q1" s="70"/>
    </row>
    <row r="2" spans="1:17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0" t="s">
        <v>166</v>
      </c>
      <c r="O2" s="70"/>
      <c r="P2" s="70"/>
      <c r="Q2" s="70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0" t="s">
        <v>167</v>
      </c>
      <c r="O3" s="70"/>
      <c r="P3" s="70"/>
      <c r="Q3" s="70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0" t="s">
        <v>170</v>
      </c>
      <c r="O4" s="70"/>
      <c r="P4" s="70"/>
      <c r="Q4" s="70"/>
    </row>
    <row r="5" spans="1:17" ht="15" customHeight="1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</row>
    <row r="6" spans="1:17" ht="17.25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2"/>
      <c r="M7" s="2"/>
      <c r="N7" s="2"/>
      <c r="O7" s="2"/>
      <c r="P7" s="2"/>
      <c r="Q7" s="2"/>
    </row>
    <row r="8" spans="1:17" ht="15">
      <c r="A8" s="5"/>
      <c r="B8" s="45" t="s">
        <v>5</v>
      </c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94" t="s">
        <v>161</v>
      </c>
      <c r="Q8" s="94"/>
    </row>
    <row r="9" spans="1:17" ht="27.75" customHeight="1">
      <c r="A9" s="95" t="s">
        <v>1</v>
      </c>
      <c r="B9" s="95" t="s">
        <v>18</v>
      </c>
      <c r="C9" s="71" t="s">
        <v>2</v>
      </c>
      <c r="D9" s="72"/>
      <c r="E9" s="73"/>
      <c r="F9" s="74" t="s">
        <v>168</v>
      </c>
      <c r="G9" s="74" t="s">
        <v>81</v>
      </c>
      <c r="H9" s="74" t="s">
        <v>82</v>
      </c>
      <c r="I9" s="71" t="s">
        <v>83</v>
      </c>
      <c r="J9" s="72"/>
      <c r="K9" s="73"/>
      <c r="L9" s="71" t="s">
        <v>84</v>
      </c>
      <c r="M9" s="72"/>
      <c r="N9" s="73"/>
      <c r="O9" s="71" t="s">
        <v>85</v>
      </c>
      <c r="P9" s="72"/>
      <c r="Q9" s="73"/>
    </row>
    <row r="10" spans="1:17" ht="104.25" customHeight="1">
      <c r="A10" s="96"/>
      <c r="B10" s="96"/>
      <c r="C10" s="8" t="s">
        <v>28</v>
      </c>
      <c r="D10" s="8" t="s">
        <v>3</v>
      </c>
      <c r="E10" s="8" t="s">
        <v>4</v>
      </c>
      <c r="F10" s="75"/>
      <c r="G10" s="75"/>
      <c r="H10" s="75"/>
      <c r="I10" s="8" t="s">
        <v>168</v>
      </c>
      <c r="J10" s="8" t="s">
        <v>81</v>
      </c>
      <c r="K10" s="8" t="s">
        <v>82</v>
      </c>
      <c r="L10" s="8" t="s">
        <v>168</v>
      </c>
      <c r="M10" s="8" t="s">
        <v>81</v>
      </c>
      <c r="N10" s="8" t="s">
        <v>82</v>
      </c>
      <c r="O10" s="8" t="s">
        <v>168</v>
      </c>
      <c r="P10" s="8" t="s">
        <v>81</v>
      </c>
      <c r="Q10" s="8" t="s">
        <v>82</v>
      </c>
    </row>
    <row r="11" spans="1:17" ht="36" customHeight="1">
      <c r="A11" s="9" t="s">
        <v>9</v>
      </c>
      <c r="B11" s="10" t="s">
        <v>86</v>
      </c>
      <c r="C11" s="7"/>
      <c r="D11" s="11"/>
      <c r="E11" s="11"/>
      <c r="F11" s="12">
        <f>F12+F13</f>
        <v>204646.43</v>
      </c>
      <c r="G11" s="12">
        <f>G12+G13</f>
        <v>148142.4</v>
      </c>
      <c r="H11" s="12">
        <f>ROUND(G11/F11*100,2)</f>
        <v>72.39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>O12+O13</f>
        <v>204646.43</v>
      </c>
      <c r="P11" s="12">
        <f>P12+P13</f>
        <v>148142.4</v>
      </c>
      <c r="Q11" s="12">
        <f>ROUND(P11/O11*100,2)</f>
        <v>72.39</v>
      </c>
    </row>
    <row r="12" spans="1:17" ht="57" customHeight="1">
      <c r="A12" s="9" t="s">
        <v>25</v>
      </c>
      <c r="B12" s="13" t="s">
        <v>105</v>
      </c>
      <c r="C12" s="14" t="s">
        <v>87</v>
      </c>
      <c r="D12" s="15" t="s">
        <v>106</v>
      </c>
      <c r="E12" s="15" t="s">
        <v>17</v>
      </c>
      <c r="F12" s="19">
        <f>I12+L12+O12</f>
        <v>56500</v>
      </c>
      <c r="G12" s="19">
        <f>J12+M12+P12</f>
        <v>0</v>
      </c>
      <c r="H12" s="19">
        <f aca="true" t="shared" si="0" ref="H12:H59">ROUND(G12/F12*100,2)</f>
        <v>0</v>
      </c>
      <c r="I12" s="16">
        <v>0</v>
      </c>
      <c r="J12" s="16">
        <v>0</v>
      </c>
      <c r="K12" s="19">
        <v>0</v>
      </c>
      <c r="L12" s="19">
        <v>0</v>
      </c>
      <c r="M12" s="19">
        <v>0</v>
      </c>
      <c r="N12" s="19">
        <v>0</v>
      </c>
      <c r="O12" s="19">
        <v>56500</v>
      </c>
      <c r="P12" s="19">
        <v>0</v>
      </c>
      <c r="Q12" s="19">
        <f aca="true" t="shared" si="1" ref="Q12:Q60">ROUND(P12/O12*100,2)</f>
        <v>0</v>
      </c>
    </row>
    <row r="13" spans="1:17" ht="57" customHeight="1">
      <c r="A13" s="9" t="s">
        <v>107</v>
      </c>
      <c r="B13" s="63" t="s">
        <v>108</v>
      </c>
      <c r="C13" s="14" t="s">
        <v>87</v>
      </c>
      <c r="D13" s="15" t="s">
        <v>109</v>
      </c>
      <c r="E13" s="15" t="s">
        <v>17</v>
      </c>
      <c r="F13" s="19">
        <f>I13+L13+O13</f>
        <v>148146.43</v>
      </c>
      <c r="G13" s="19">
        <f>J13+M13+P13</f>
        <v>148142.4</v>
      </c>
      <c r="H13" s="19">
        <f>ROUND(G13/F13*100,2)</f>
        <v>100</v>
      </c>
      <c r="I13" s="16">
        <v>0</v>
      </c>
      <c r="J13" s="16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148146.43</v>
      </c>
      <c r="P13" s="19">
        <v>148142.4</v>
      </c>
      <c r="Q13" s="19">
        <f t="shared" si="1"/>
        <v>100</v>
      </c>
    </row>
    <row r="14" spans="1:17" ht="28.5" customHeight="1">
      <c r="A14" s="9">
        <v>2</v>
      </c>
      <c r="B14" s="10" t="s">
        <v>36</v>
      </c>
      <c r="C14" s="7"/>
      <c r="D14" s="11"/>
      <c r="E14" s="11"/>
      <c r="F14" s="12">
        <f>F15</f>
        <v>4830200</v>
      </c>
      <c r="G14" s="12">
        <f>G15</f>
        <v>4828710.94</v>
      </c>
      <c r="H14" s="12">
        <f t="shared" si="0"/>
        <v>99.97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>O15</f>
        <v>4830200</v>
      </c>
      <c r="P14" s="12">
        <f>P15</f>
        <v>4828710.94</v>
      </c>
      <c r="Q14" s="12">
        <f t="shared" si="1"/>
        <v>99.97</v>
      </c>
    </row>
    <row r="15" spans="1:17" ht="39" customHeight="1">
      <c r="A15" s="9" t="s">
        <v>26</v>
      </c>
      <c r="B15" s="17" t="s">
        <v>88</v>
      </c>
      <c r="C15" s="14" t="s">
        <v>37</v>
      </c>
      <c r="D15" s="15" t="s">
        <v>89</v>
      </c>
      <c r="E15" s="15" t="s">
        <v>17</v>
      </c>
      <c r="F15" s="19">
        <f>I15+L15+O15</f>
        <v>4830200</v>
      </c>
      <c r="G15" s="19">
        <f>J15+M15+P15</f>
        <v>4828710.94</v>
      </c>
      <c r="H15" s="19">
        <f t="shared" si="0"/>
        <v>99.97</v>
      </c>
      <c r="I15" s="16">
        <v>0</v>
      </c>
      <c r="J15" s="16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4830200</v>
      </c>
      <c r="P15" s="19">
        <v>4828710.94</v>
      </c>
      <c r="Q15" s="19">
        <f t="shared" si="1"/>
        <v>99.97</v>
      </c>
    </row>
    <row r="16" spans="1:17" ht="27" customHeight="1">
      <c r="A16" s="9">
        <v>3</v>
      </c>
      <c r="B16" s="10" t="s">
        <v>19</v>
      </c>
      <c r="C16" s="7"/>
      <c r="D16" s="11"/>
      <c r="E16" s="11"/>
      <c r="F16" s="12">
        <f>F17</f>
        <v>2605400</v>
      </c>
      <c r="G16" s="12">
        <f>G17</f>
        <v>572064</v>
      </c>
      <c r="H16" s="12">
        <f t="shared" si="0"/>
        <v>21.96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>O17</f>
        <v>2605400</v>
      </c>
      <c r="P16" s="12">
        <f>P17</f>
        <v>572064</v>
      </c>
      <c r="Q16" s="12">
        <f t="shared" si="1"/>
        <v>21.96</v>
      </c>
    </row>
    <row r="17" spans="1:17" ht="75.75" customHeight="1">
      <c r="A17" s="9" t="s">
        <v>27</v>
      </c>
      <c r="B17" s="18" t="s">
        <v>90</v>
      </c>
      <c r="C17" s="14" t="s">
        <v>20</v>
      </c>
      <c r="D17" s="15" t="s">
        <v>29</v>
      </c>
      <c r="E17" s="15" t="s">
        <v>17</v>
      </c>
      <c r="F17" s="19">
        <f>I17+L17+O17</f>
        <v>2605400</v>
      </c>
      <c r="G17" s="19">
        <f>J17+M17+P17</f>
        <v>572064</v>
      </c>
      <c r="H17" s="19">
        <f t="shared" si="0"/>
        <v>21.96</v>
      </c>
      <c r="I17" s="16">
        <v>0</v>
      </c>
      <c r="J17" s="16">
        <v>0</v>
      </c>
      <c r="K17" s="19">
        <v>0</v>
      </c>
      <c r="L17" s="16">
        <v>0</v>
      </c>
      <c r="M17" s="16">
        <v>0</v>
      </c>
      <c r="N17" s="19">
        <v>0</v>
      </c>
      <c r="O17" s="16">
        <v>2605400</v>
      </c>
      <c r="P17" s="16">
        <v>572064</v>
      </c>
      <c r="Q17" s="19">
        <f t="shared" si="1"/>
        <v>21.96</v>
      </c>
    </row>
    <row r="18" spans="1:17" ht="26.25" customHeight="1">
      <c r="A18" s="9">
        <v>4</v>
      </c>
      <c r="B18" s="10" t="s">
        <v>69</v>
      </c>
      <c r="C18" s="7"/>
      <c r="D18" s="11"/>
      <c r="E18" s="11"/>
      <c r="F18" s="12">
        <f>F19+F22</f>
        <v>6341629.2</v>
      </c>
      <c r="G18" s="12">
        <f>G19+G22</f>
        <v>6311329.2</v>
      </c>
      <c r="H18" s="12">
        <f t="shared" si="0"/>
        <v>99.52</v>
      </c>
      <c r="I18" s="12">
        <v>0</v>
      </c>
      <c r="J18" s="12">
        <v>0</v>
      </c>
      <c r="K18" s="12">
        <v>0</v>
      </c>
      <c r="L18" s="12">
        <f>L19+L22</f>
        <v>6000000</v>
      </c>
      <c r="M18" s="12">
        <f>M19+M22</f>
        <v>5970000</v>
      </c>
      <c r="N18" s="12">
        <f>ROUND(M18/L18*100,2)</f>
        <v>99.5</v>
      </c>
      <c r="O18" s="12">
        <f>O19+O22</f>
        <v>341629.2</v>
      </c>
      <c r="P18" s="12">
        <f>P19+P22</f>
        <v>341329.2</v>
      </c>
      <c r="Q18" s="12">
        <f t="shared" si="1"/>
        <v>99.91</v>
      </c>
    </row>
    <row r="19" spans="1:17" ht="21" customHeight="1">
      <c r="A19" s="79" t="s">
        <v>34</v>
      </c>
      <c r="B19" s="76" t="s">
        <v>110</v>
      </c>
      <c r="C19" s="14"/>
      <c r="D19" s="15"/>
      <c r="E19" s="15"/>
      <c r="F19" s="12">
        <f>F20+F21</f>
        <v>6060000</v>
      </c>
      <c r="G19" s="12">
        <f>G20+G21</f>
        <v>6029700</v>
      </c>
      <c r="H19" s="12">
        <f t="shared" si="0"/>
        <v>99.5</v>
      </c>
      <c r="I19" s="59">
        <v>0</v>
      </c>
      <c r="J19" s="59">
        <v>0</v>
      </c>
      <c r="K19" s="12">
        <v>0</v>
      </c>
      <c r="L19" s="12">
        <f>L20+L21</f>
        <v>6000000</v>
      </c>
      <c r="M19" s="12">
        <f>M20+M21</f>
        <v>5970000</v>
      </c>
      <c r="N19" s="12">
        <f>ROUND(M19/L19*100,2)</f>
        <v>99.5</v>
      </c>
      <c r="O19" s="12">
        <f>O20+O21</f>
        <v>60000</v>
      </c>
      <c r="P19" s="12">
        <f>P20+P21</f>
        <v>59700</v>
      </c>
      <c r="Q19" s="12">
        <f t="shared" si="1"/>
        <v>99.5</v>
      </c>
    </row>
    <row r="20" spans="1:17" ht="19.5" customHeight="1">
      <c r="A20" s="80"/>
      <c r="B20" s="77"/>
      <c r="C20" s="14" t="s">
        <v>70</v>
      </c>
      <c r="D20" s="15" t="s">
        <v>72</v>
      </c>
      <c r="E20" s="15" t="s">
        <v>17</v>
      </c>
      <c r="F20" s="19">
        <f aca="true" t="shared" si="2" ref="F20:G22">I20+L20+O20</f>
        <v>6000000</v>
      </c>
      <c r="G20" s="19">
        <f t="shared" si="2"/>
        <v>5970000</v>
      </c>
      <c r="H20" s="19">
        <f t="shared" si="0"/>
        <v>99.5</v>
      </c>
      <c r="I20" s="16">
        <v>0</v>
      </c>
      <c r="J20" s="16">
        <v>0</v>
      </c>
      <c r="K20" s="19">
        <v>0</v>
      </c>
      <c r="L20" s="16">
        <v>6000000</v>
      </c>
      <c r="M20" s="16">
        <v>5970000</v>
      </c>
      <c r="N20" s="19">
        <f>ROUND(M20/L20*100,2)</f>
        <v>99.5</v>
      </c>
      <c r="O20" s="16">
        <v>0</v>
      </c>
      <c r="P20" s="16">
        <v>0</v>
      </c>
      <c r="Q20" s="19">
        <v>0</v>
      </c>
    </row>
    <row r="21" spans="1:17" ht="25.5" customHeight="1">
      <c r="A21" s="81"/>
      <c r="B21" s="78"/>
      <c r="C21" s="14" t="s">
        <v>70</v>
      </c>
      <c r="D21" s="15" t="s">
        <v>71</v>
      </c>
      <c r="E21" s="15" t="s">
        <v>17</v>
      </c>
      <c r="F21" s="19">
        <f t="shared" si="2"/>
        <v>60000</v>
      </c>
      <c r="G21" s="19">
        <f t="shared" si="2"/>
        <v>59700</v>
      </c>
      <c r="H21" s="19">
        <f t="shared" si="0"/>
        <v>99.5</v>
      </c>
      <c r="I21" s="16">
        <v>0</v>
      </c>
      <c r="J21" s="16">
        <v>0</v>
      </c>
      <c r="K21" s="19">
        <v>0</v>
      </c>
      <c r="L21" s="16">
        <v>0</v>
      </c>
      <c r="M21" s="16">
        <v>0</v>
      </c>
      <c r="N21" s="19">
        <v>0</v>
      </c>
      <c r="O21" s="16">
        <v>60000</v>
      </c>
      <c r="P21" s="16">
        <v>59700</v>
      </c>
      <c r="Q21" s="19">
        <f t="shared" si="1"/>
        <v>99.5</v>
      </c>
    </row>
    <row r="22" spans="1:17" ht="42" customHeight="1">
      <c r="A22" s="56" t="s">
        <v>38</v>
      </c>
      <c r="B22" s="18" t="s">
        <v>111</v>
      </c>
      <c r="C22" s="14" t="s">
        <v>70</v>
      </c>
      <c r="D22" s="15" t="s">
        <v>91</v>
      </c>
      <c r="E22" s="15" t="s">
        <v>17</v>
      </c>
      <c r="F22" s="19">
        <f t="shared" si="2"/>
        <v>281629.2</v>
      </c>
      <c r="G22" s="19">
        <f t="shared" si="2"/>
        <v>281629.2</v>
      </c>
      <c r="H22" s="19">
        <f t="shared" si="0"/>
        <v>100</v>
      </c>
      <c r="I22" s="16">
        <v>0</v>
      </c>
      <c r="J22" s="16">
        <v>0</v>
      </c>
      <c r="K22" s="19">
        <v>0</v>
      </c>
      <c r="L22" s="16">
        <v>0</v>
      </c>
      <c r="M22" s="16">
        <v>0</v>
      </c>
      <c r="N22" s="19">
        <v>0</v>
      </c>
      <c r="O22" s="16">
        <v>281629.2</v>
      </c>
      <c r="P22" s="16">
        <v>281629.2</v>
      </c>
      <c r="Q22" s="19">
        <f t="shared" si="1"/>
        <v>100</v>
      </c>
    </row>
    <row r="23" spans="1:17" ht="27" customHeight="1">
      <c r="A23" s="57" t="s">
        <v>39</v>
      </c>
      <c r="B23" s="58" t="s">
        <v>112</v>
      </c>
      <c r="C23" s="14"/>
      <c r="D23" s="15"/>
      <c r="E23" s="15"/>
      <c r="F23" s="12">
        <f>F24</f>
        <v>1438647.62</v>
      </c>
      <c r="G23" s="12">
        <f>G24</f>
        <v>1438647.62</v>
      </c>
      <c r="H23" s="12">
        <f t="shared" si="0"/>
        <v>100</v>
      </c>
      <c r="I23" s="59">
        <v>0</v>
      </c>
      <c r="J23" s="59">
        <v>0</v>
      </c>
      <c r="K23" s="12">
        <v>0</v>
      </c>
      <c r="L23" s="59">
        <v>0</v>
      </c>
      <c r="M23" s="59">
        <v>0</v>
      </c>
      <c r="N23" s="12">
        <v>0</v>
      </c>
      <c r="O23" s="59">
        <f>O24</f>
        <v>1438647.62</v>
      </c>
      <c r="P23" s="59">
        <f>P24</f>
        <v>1438647.62</v>
      </c>
      <c r="Q23" s="12">
        <f t="shared" si="1"/>
        <v>100</v>
      </c>
    </row>
    <row r="24" spans="1:17" ht="27" customHeight="1">
      <c r="A24" s="30" t="s">
        <v>40</v>
      </c>
      <c r="B24" s="53" t="s">
        <v>162</v>
      </c>
      <c r="C24" s="14" t="s">
        <v>113</v>
      </c>
      <c r="D24" s="15" t="s">
        <v>117</v>
      </c>
      <c r="E24" s="15" t="s">
        <v>17</v>
      </c>
      <c r="F24" s="19">
        <f>I24+L24+O24</f>
        <v>1438647.62</v>
      </c>
      <c r="G24" s="19">
        <f>J24+M24+P24</f>
        <v>1438647.62</v>
      </c>
      <c r="H24" s="19">
        <f>ROUND(G24/F24*100,2)</f>
        <v>100</v>
      </c>
      <c r="I24" s="16">
        <v>0</v>
      </c>
      <c r="J24" s="16">
        <v>0</v>
      </c>
      <c r="K24" s="19">
        <v>0</v>
      </c>
      <c r="L24" s="16">
        <v>0</v>
      </c>
      <c r="M24" s="16">
        <v>0</v>
      </c>
      <c r="N24" s="19">
        <v>0</v>
      </c>
      <c r="O24" s="16">
        <v>1438647.62</v>
      </c>
      <c r="P24" s="16">
        <v>1438647.62</v>
      </c>
      <c r="Q24" s="19">
        <f>ROUND(P24/O24*100,2)</f>
        <v>100</v>
      </c>
    </row>
    <row r="25" spans="1:17" ht="27" customHeight="1">
      <c r="A25" s="57" t="s">
        <v>41</v>
      </c>
      <c r="B25" s="58" t="s">
        <v>114</v>
      </c>
      <c r="C25" s="14"/>
      <c r="D25" s="15"/>
      <c r="E25" s="15"/>
      <c r="F25" s="12">
        <f>F26</f>
        <v>634893.48</v>
      </c>
      <c r="G25" s="12">
        <f>G26</f>
        <v>634893.48</v>
      </c>
      <c r="H25" s="12">
        <f t="shared" si="0"/>
        <v>100</v>
      </c>
      <c r="I25" s="16">
        <v>0</v>
      </c>
      <c r="J25" s="16">
        <v>0</v>
      </c>
      <c r="K25" s="19">
        <v>0</v>
      </c>
      <c r="L25" s="16">
        <v>0</v>
      </c>
      <c r="M25" s="16">
        <v>0</v>
      </c>
      <c r="N25" s="19">
        <v>0</v>
      </c>
      <c r="O25" s="59">
        <f>O26</f>
        <v>634893.48</v>
      </c>
      <c r="P25" s="59">
        <f>P26</f>
        <v>634893.48</v>
      </c>
      <c r="Q25" s="12">
        <f t="shared" si="1"/>
        <v>100</v>
      </c>
    </row>
    <row r="26" spans="1:17" ht="42" customHeight="1">
      <c r="A26" s="56" t="s">
        <v>42</v>
      </c>
      <c r="B26" s="55" t="s">
        <v>115</v>
      </c>
      <c r="C26" s="14" t="s">
        <v>116</v>
      </c>
      <c r="D26" s="15" t="s">
        <v>55</v>
      </c>
      <c r="E26" s="15" t="s">
        <v>17</v>
      </c>
      <c r="F26" s="19">
        <f>I26+L26+O26</f>
        <v>634893.48</v>
      </c>
      <c r="G26" s="19">
        <f>J26+M26+P26</f>
        <v>634893.48</v>
      </c>
      <c r="H26" s="19">
        <f t="shared" si="0"/>
        <v>100</v>
      </c>
      <c r="I26" s="16">
        <v>0</v>
      </c>
      <c r="J26" s="16">
        <v>0</v>
      </c>
      <c r="K26" s="19">
        <v>0</v>
      </c>
      <c r="L26" s="16">
        <v>0</v>
      </c>
      <c r="M26" s="16">
        <v>0</v>
      </c>
      <c r="N26" s="19">
        <v>0</v>
      </c>
      <c r="O26" s="16">
        <v>634893.48</v>
      </c>
      <c r="P26" s="16">
        <v>634893.48</v>
      </c>
      <c r="Q26" s="19">
        <f t="shared" si="1"/>
        <v>100</v>
      </c>
    </row>
    <row r="27" spans="1:17" ht="30" customHeight="1">
      <c r="A27" s="20" t="s">
        <v>43</v>
      </c>
      <c r="B27" s="23" t="s">
        <v>16</v>
      </c>
      <c r="C27" s="24"/>
      <c r="D27" s="25"/>
      <c r="E27" s="25"/>
      <c r="F27" s="26">
        <f>F28+F29+F30</f>
        <v>2314811</v>
      </c>
      <c r="G27" s="26">
        <f>G28+G29+G30</f>
        <v>2140333.6399999997</v>
      </c>
      <c r="H27" s="12">
        <f t="shared" si="0"/>
        <v>92.46</v>
      </c>
      <c r="I27" s="26">
        <f>I28+I29+I30</f>
        <v>276863</v>
      </c>
      <c r="J27" s="26">
        <f>J28+J29+J30</f>
        <v>276863</v>
      </c>
      <c r="K27" s="12">
        <f>ROUND(J27/I27*100,2)</f>
        <v>100</v>
      </c>
      <c r="L27" s="26">
        <f>L28+L29+L30</f>
        <v>92288</v>
      </c>
      <c r="M27" s="26">
        <f>M28+M29+M30</f>
        <v>92288</v>
      </c>
      <c r="N27" s="12">
        <f>ROUND(M27/L27*100,2)</f>
        <v>100</v>
      </c>
      <c r="O27" s="26">
        <f>O28+O29+O30</f>
        <v>1945660</v>
      </c>
      <c r="P27" s="26">
        <f>P28+P29+P30</f>
        <v>1771182.64</v>
      </c>
      <c r="Q27" s="12">
        <f t="shared" si="1"/>
        <v>91.03</v>
      </c>
    </row>
    <row r="28" spans="1:17" ht="54" customHeight="1">
      <c r="A28" s="20" t="s">
        <v>44</v>
      </c>
      <c r="B28" s="28" t="s">
        <v>163</v>
      </c>
      <c r="C28" s="21" t="s">
        <v>0</v>
      </c>
      <c r="D28" s="22" t="s">
        <v>118</v>
      </c>
      <c r="E28" s="22" t="s">
        <v>17</v>
      </c>
      <c r="F28" s="19">
        <f aca="true" t="shared" si="3" ref="F28:G30">I28+L28+O28</f>
        <v>160998</v>
      </c>
      <c r="G28" s="19">
        <f>J28+M28+P28</f>
        <v>0</v>
      </c>
      <c r="H28" s="19">
        <f t="shared" si="0"/>
        <v>0</v>
      </c>
      <c r="I28" s="27">
        <v>0</v>
      </c>
      <c r="J28" s="27">
        <v>0</v>
      </c>
      <c r="K28" s="27">
        <v>0</v>
      </c>
      <c r="L28" s="19">
        <v>0</v>
      </c>
      <c r="M28" s="19">
        <v>0</v>
      </c>
      <c r="N28" s="19">
        <v>0</v>
      </c>
      <c r="O28" s="19">
        <v>160998</v>
      </c>
      <c r="P28" s="19">
        <v>0</v>
      </c>
      <c r="Q28" s="19">
        <f t="shared" si="1"/>
        <v>0</v>
      </c>
    </row>
    <row r="29" spans="1:17" ht="51" customHeight="1">
      <c r="A29" s="20" t="s">
        <v>93</v>
      </c>
      <c r="B29" s="28" t="s">
        <v>119</v>
      </c>
      <c r="C29" s="21" t="s">
        <v>0</v>
      </c>
      <c r="D29" s="22" t="s">
        <v>120</v>
      </c>
      <c r="E29" s="22" t="s">
        <v>35</v>
      </c>
      <c r="F29" s="19">
        <f t="shared" si="3"/>
        <v>372842</v>
      </c>
      <c r="G29" s="19">
        <f t="shared" si="3"/>
        <v>372842</v>
      </c>
      <c r="H29" s="19">
        <f t="shared" si="0"/>
        <v>100</v>
      </c>
      <c r="I29" s="27">
        <v>276863</v>
      </c>
      <c r="J29" s="27">
        <v>276863</v>
      </c>
      <c r="K29" s="19">
        <f>ROUND(J29/I29*100,2)</f>
        <v>100</v>
      </c>
      <c r="L29" s="19">
        <v>92288</v>
      </c>
      <c r="M29" s="19">
        <v>92288</v>
      </c>
      <c r="N29" s="19">
        <f>ROUND(M29/L29*100,2)</f>
        <v>100</v>
      </c>
      <c r="O29" s="19">
        <v>3691</v>
      </c>
      <c r="P29" s="19">
        <v>3691</v>
      </c>
      <c r="Q29" s="19">
        <f t="shared" si="1"/>
        <v>100</v>
      </c>
    </row>
    <row r="30" spans="1:17" ht="60" customHeight="1">
      <c r="A30" s="29" t="s">
        <v>94</v>
      </c>
      <c r="B30" s="28" t="s">
        <v>121</v>
      </c>
      <c r="C30" s="21" t="s">
        <v>0</v>
      </c>
      <c r="D30" s="22" t="s">
        <v>56</v>
      </c>
      <c r="E30" s="22" t="s">
        <v>35</v>
      </c>
      <c r="F30" s="19">
        <f t="shared" si="3"/>
        <v>1780971</v>
      </c>
      <c r="G30" s="19">
        <f t="shared" si="3"/>
        <v>1767491.64</v>
      </c>
      <c r="H30" s="19">
        <f t="shared" si="0"/>
        <v>99.24</v>
      </c>
      <c r="I30" s="27">
        <v>0</v>
      </c>
      <c r="J30" s="27">
        <v>0</v>
      </c>
      <c r="K30" s="27">
        <v>0</v>
      </c>
      <c r="L30" s="19">
        <v>0</v>
      </c>
      <c r="M30" s="19">
        <v>0</v>
      </c>
      <c r="N30" s="19">
        <v>0</v>
      </c>
      <c r="O30" s="19">
        <v>1780971</v>
      </c>
      <c r="P30" s="19">
        <v>1767491.64</v>
      </c>
      <c r="Q30" s="19">
        <f t="shared" si="1"/>
        <v>99.24</v>
      </c>
    </row>
    <row r="31" spans="1:17" ht="29.25" customHeight="1">
      <c r="A31" s="20" t="s">
        <v>45</v>
      </c>
      <c r="B31" s="23" t="s">
        <v>30</v>
      </c>
      <c r="C31" s="24"/>
      <c r="D31" s="25"/>
      <c r="E31" s="25"/>
      <c r="F31" s="26">
        <f>F32+F33+F36</f>
        <v>11458075</v>
      </c>
      <c r="G31" s="26">
        <f>G32+G33+G36</f>
        <v>10163956.97</v>
      </c>
      <c r="H31" s="12">
        <f t="shared" si="0"/>
        <v>88.71</v>
      </c>
      <c r="I31" s="26">
        <v>0</v>
      </c>
      <c r="J31" s="26">
        <v>0</v>
      </c>
      <c r="K31" s="12">
        <v>0</v>
      </c>
      <c r="L31" s="26">
        <f>L32+L33+L36</f>
        <v>7024600</v>
      </c>
      <c r="M31" s="26">
        <f>M32+M33+M36</f>
        <v>5743333.32</v>
      </c>
      <c r="N31" s="12">
        <f>ROUND(M31/L31*100,2)</f>
        <v>81.76</v>
      </c>
      <c r="O31" s="26">
        <f>O32+O33+O36</f>
        <v>4433475</v>
      </c>
      <c r="P31" s="26">
        <f>P32+P33+P36</f>
        <v>4420623.65</v>
      </c>
      <c r="Q31" s="12">
        <f t="shared" si="1"/>
        <v>99.71</v>
      </c>
    </row>
    <row r="32" spans="1:17" ht="54.75" customHeight="1">
      <c r="A32" s="20" t="s">
        <v>46</v>
      </c>
      <c r="B32" s="28" t="s">
        <v>65</v>
      </c>
      <c r="C32" s="21" t="s">
        <v>31</v>
      </c>
      <c r="D32" s="22" t="s">
        <v>122</v>
      </c>
      <c r="E32" s="22" t="s">
        <v>35</v>
      </c>
      <c r="F32" s="19">
        <f>I32+L32+O32</f>
        <v>4353875</v>
      </c>
      <c r="G32" s="19">
        <f>J32+M32+P32</f>
        <v>4353844.33</v>
      </c>
      <c r="H32" s="19">
        <f t="shared" si="0"/>
        <v>100</v>
      </c>
      <c r="I32" s="27">
        <v>0</v>
      </c>
      <c r="J32" s="27">
        <v>0</v>
      </c>
      <c r="K32" s="27">
        <v>0</v>
      </c>
      <c r="L32" s="19">
        <v>0</v>
      </c>
      <c r="M32" s="19">
        <v>0</v>
      </c>
      <c r="N32" s="19">
        <v>0</v>
      </c>
      <c r="O32" s="19">
        <v>4353875</v>
      </c>
      <c r="P32" s="19">
        <v>4353844.33</v>
      </c>
      <c r="Q32" s="19">
        <f t="shared" si="1"/>
        <v>100</v>
      </c>
    </row>
    <row r="33" spans="1:17" ht="18.75" customHeight="1">
      <c r="A33" s="88" t="s">
        <v>74</v>
      </c>
      <c r="B33" s="91" t="s">
        <v>123</v>
      </c>
      <c r="C33" s="21"/>
      <c r="D33" s="22"/>
      <c r="E33" s="22"/>
      <c r="F33" s="19">
        <f>F34+F35</f>
        <v>967200</v>
      </c>
      <c r="G33" s="19">
        <f>G34+G35</f>
        <v>967200</v>
      </c>
      <c r="H33" s="19">
        <f t="shared" si="0"/>
        <v>100</v>
      </c>
      <c r="I33" s="27">
        <v>0</v>
      </c>
      <c r="J33" s="27">
        <v>0</v>
      </c>
      <c r="K33" s="27">
        <v>0</v>
      </c>
      <c r="L33" s="19">
        <f>L34+L35</f>
        <v>948400</v>
      </c>
      <c r="M33" s="19">
        <f>M34+M35</f>
        <v>948400</v>
      </c>
      <c r="N33" s="19">
        <f>ROUND(M33/L33*100,2)</f>
        <v>100</v>
      </c>
      <c r="O33" s="19">
        <f>O34+O35</f>
        <v>18800</v>
      </c>
      <c r="P33" s="19">
        <f>P34+P35</f>
        <v>18800</v>
      </c>
      <c r="Q33" s="19">
        <f t="shared" si="1"/>
        <v>100</v>
      </c>
    </row>
    <row r="34" spans="1:17" ht="19.5" customHeight="1">
      <c r="A34" s="89"/>
      <c r="B34" s="92"/>
      <c r="C34" s="21" t="s">
        <v>31</v>
      </c>
      <c r="D34" s="22" t="s">
        <v>124</v>
      </c>
      <c r="E34" s="22" t="s">
        <v>35</v>
      </c>
      <c r="F34" s="19">
        <f aca="true" t="shared" si="4" ref="F34:G38">I34+L34+O34</f>
        <v>948400</v>
      </c>
      <c r="G34" s="19">
        <f t="shared" si="4"/>
        <v>948400</v>
      </c>
      <c r="H34" s="19">
        <f>ROUND(G34/F34*100,2)</f>
        <v>100</v>
      </c>
      <c r="I34" s="27">
        <v>0</v>
      </c>
      <c r="J34" s="27">
        <v>0</v>
      </c>
      <c r="K34" s="27">
        <v>0</v>
      </c>
      <c r="L34" s="19">
        <v>948400</v>
      </c>
      <c r="M34" s="19">
        <v>948400</v>
      </c>
      <c r="N34" s="19">
        <f>ROUND(M34/L34*100,2)</f>
        <v>100</v>
      </c>
      <c r="O34" s="19">
        <v>0</v>
      </c>
      <c r="P34" s="19">
        <v>0</v>
      </c>
      <c r="Q34" s="19">
        <v>0</v>
      </c>
    </row>
    <row r="35" spans="1:17" ht="20.25" customHeight="1">
      <c r="A35" s="90"/>
      <c r="B35" s="93"/>
      <c r="C35" s="21" t="s">
        <v>31</v>
      </c>
      <c r="D35" s="22" t="s">
        <v>125</v>
      </c>
      <c r="E35" s="22" t="s">
        <v>35</v>
      </c>
      <c r="F35" s="19">
        <f t="shared" si="4"/>
        <v>18800</v>
      </c>
      <c r="G35" s="19">
        <f t="shared" si="4"/>
        <v>18800</v>
      </c>
      <c r="H35" s="19">
        <f>ROUND(G35/F35*100,2)</f>
        <v>100</v>
      </c>
      <c r="I35" s="27">
        <v>0</v>
      </c>
      <c r="J35" s="27">
        <v>0</v>
      </c>
      <c r="K35" s="27">
        <v>0</v>
      </c>
      <c r="L35" s="19">
        <v>0</v>
      </c>
      <c r="M35" s="19">
        <v>0</v>
      </c>
      <c r="N35" s="19">
        <v>0</v>
      </c>
      <c r="O35" s="19">
        <v>18800</v>
      </c>
      <c r="P35" s="19">
        <v>18800</v>
      </c>
      <c r="Q35" s="19">
        <f>ROUND(P35/O35*100,2)</f>
        <v>100</v>
      </c>
    </row>
    <row r="36" spans="1:17" ht="21" customHeight="1">
      <c r="A36" s="88" t="s">
        <v>77</v>
      </c>
      <c r="B36" s="91" t="s">
        <v>126</v>
      </c>
      <c r="C36" s="21"/>
      <c r="D36" s="22"/>
      <c r="E36" s="22"/>
      <c r="F36" s="19">
        <f t="shared" si="4"/>
        <v>6137000</v>
      </c>
      <c r="G36" s="19">
        <f t="shared" si="4"/>
        <v>4842912.640000001</v>
      </c>
      <c r="H36" s="19">
        <f t="shared" si="0"/>
        <v>78.91</v>
      </c>
      <c r="I36" s="27">
        <v>0</v>
      </c>
      <c r="J36" s="27">
        <v>0</v>
      </c>
      <c r="K36" s="12">
        <v>0</v>
      </c>
      <c r="L36" s="19">
        <f>L37+L38</f>
        <v>6076200</v>
      </c>
      <c r="M36" s="19">
        <f>M37+M38</f>
        <v>4794933.32</v>
      </c>
      <c r="N36" s="19">
        <f>ROUND(M36/L36*100,2)</f>
        <v>78.91</v>
      </c>
      <c r="O36" s="19">
        <f>O37+O38</f>
        <v>60800</v>
      </c>
      <c r="P36" s="19">
        <f>P37+P38</f>
        <v>47979.32</v>
      </c>
      <c r="Q36" s="19">
        <f>ROUND(P36/O36*100,2)</f>
        <v>78.91</v>
      </c>
    </row>
    <row r="37" spans="1:17" ht="19.5" customHeight="1">
      <c r="A37" s="89"/>
      <c r="B37" s="92"/>
      <c r="C37" s="21" t="s">
        <v>31</v>
      </c>
      <c r="D37" s="22" t="s">
        <v>127</v>
      </c>
      <c r="E37" s="22" t="s">
        <v>17</v>
      </c>
      <c r="F37" s="19">
        <f t="shared" si="4"/>
        <v>6076200</v>
      </c>
      <c r="G37" s="19">
        <f t="shared" si="4"/>
        <v>4794933.32</v>
      </c>
      <c r="H37" s="19">
        <f t="shared" si="0"/>
        <v>78.91</v>
      </c>
      <c r="I37" s="27">
        <v>0</v>
      </c>
      <c r="J37" s="27">
        <v>0</v>
      </c>
      <c r="K37" s="12">
        <v>0</v>
      </c>
      <c r="L37" s="19">
        <v>6076200</v>
      </c>
      <c r="M37" s="19">
        <v>4794933.32</v>
      </c>
      <c r="N37" s="19">
        <f>ROUND(M37/L37*100,2)</f>
        <v>78.91</v>
      </c>
      <c r="O37" s="19">
        <v>0</v>
      </c>
      <c r="P37" s="19">
        <v>0</v>
      </c>
      <c r="Q37" s="19">
        <v>0</v>
      </c>
    </row>
    <row r="38" spans="1:17" ht="18" customHeight="1">
      <c r="A38" s="90"/>
      <c r="B38" s="93"/>
      <c r="C38" s="21" t="s">
        <v>31</v>
      </c>
      <c r="D38" s="22" t="s">
        <v>164</v>
      </c>
      <c r="E38" s="22" t="s">
        <v>17</v>
      </c>
      <c r="F38" s="19">
        <f t="shared" si="4"/>
        <v>60800</v>
      </c>
      <c r="G38" s="19">
        <f t="shared" si="4"/>
        <v>47979.32</v>
      </c>
      <c r="H38" s="19">
        <f t="shared" si="0"/>
        <v>78.91</v>
      </c>
      <c r="I38" s="27">
        <v>0</v>
      </c>
      <c r="J38" s="27">
        <v>0</v>
      </c>
      <c r="K38" s="27">
        <v>0</v>
      </c>
      <c r="L38" s="19">
        <v>0</v>
      </c>
      <c r="M38" s="19">
        <v>0</v>
      </c>
      <c r="N38" s="19">
        <v>0</v>
      </c>
      <c r="O38" s="19">
        <v>60800</v>
      </c>
      <c r="P38" s="19">
        <v>47979.32</v>
      </c>
      <c r="Q38" s="19">
        <f t="shared" si="1"/>
        <v>78.91</v>
      </c>
    </row>
    <row r="39" spans="1:17" ht="30.75" customHeight="1">
      <c r="A39" s="9">
        <v>9</v>
      </c>
      <c r="B39" s="10" t="s">
        <v>58</v>
      </c>
      <c r="C39" s="7"/>
      <c r="D39" s="11"/>
      <c r="E39" s="11"/>
      <c r="F39" s="12">
        <f>F40</f>
        <v>766569</v>
      </c>
      <c r="G39" s="12">
        <f>G40</f>
        <v>766569</v>
      </c>
      <c r="H39" s="12">
        <f t="shared" si="0"/>
        <v>100</v>
      </c>
      <c r="I39" s="12">
        <v>0</v>
      </c>
      <c r="J39" s="12">
        <v>0</v>
      </c>
      <c r="K39" s="12">
        <v>0</v>
      </c>
      <c r="L39" s="12">
        <f>L40</f>
        <v>0</v>
      </c>
      <c r="M39" s="12">
        <f>M40</f>
        <v>0</v>
      </c>
      <c r="N39" s="12">
        <v>0</v>
      </c>
      <c r="O39" s="12">
        <f>O40</f>
        <v>766569</v>
      </c>
      <c r="P39" s="12">
        <f>P40</f>
        <v>766569</v>
      </c>
      <c r="Q39" s="12">
        <f t="shared" si="1"/>
        <v>100</v>
      </c>
    </row>
    <row r="40" spans="1:17" ht="51.75" customHeight="1">
      <c r="A40" s="9" t="s">
        <v>47</v>
      </c>
      <c r="B40" s="18" t="s">
        <v>95</v>
      </c>
      <c r="C40" s="14" t="s">
        <v>59</v>
      </c>
      <c r="D40" s="15" t="s">
        <v>96</v>
      </c>
      <c r="E40" s="15" t="s">
        <v>35</v>
      </c>
      <c r="F40" s="19">
        <f>I40+L40+O40</f>
        <v>766569</v>
      </c>
      <c r="G40" s="19">
        <f>J40+M40+P40</f>
        <v>766569</v>
      </c>
      <c r="H40" s="19">
        <f t="shared" si="0"/>
        <v>100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766569</v>
      </c>
      <c r="P40" s="19">
        <v>766569</v>
      </c>
      <c r="Q40" s="19">
        <f t="shared" si="1"/>
        <v>100</v>
      </c>
    </row>
    <row r="41" spans="1:17" ht="36" customHeight="1">
      <c r="A41" s="52" t="s">
        <v>98</v>
      </c>
      <c r="B41" s="58" t="s">
        <v>67</v>
      </c>
      <c r="C41" s="60"/>
      <c r="D41" s="61"/>
      <c r="E41" s="61"/>
      <c r="F41" s="12">
        <f>F42+F45+F48</f>
        <v>1835240</v>
      </c>
      <c r="G41" s="12">
        <f>G42+G45+G48</f>
        <v>1835213</v>
      </c>
      <c r="H41" s="12">
        <f t="shared" si="0"/>
        <v>100</v>
      </c>
      <c r="I41" s="19">
        <v>0</v>
      </c>
      <c r="J41" s="19">
        <v>0</v>
      </c>
      <c r="K41" s="19">
        <v>0</v>
      </c>
      <c r="L41" s="12">
        <f>L42+L45+L48</f>
        <v>1624400</v>
      </c>
      <c r="M41" s="12">
        <f>M42+M45+M48</f>
        <v>1624400</v>
      </c>
      <c r="N41" s="12">
        <f>ROUND(M41/L41*100,2)</f>
        <v>100</v>
      </c>
      <c r="O41" s="12">
        <f>O42+O45+O48</f>
        <v>210840</v>
      </c>
      <c r="P41" s="12">
        <f>P42+P45+P48</f>
        <v>210813</v>
      </c>
      <c r="Q41" s="12">
        <f t="shared" si="1"/>
        <v>99.99</v>
      </c>
    </row>
    <row r="42" spans="1:17" ht="21" customHeight="1">
      <c r="A42" s="79" t="s">
        <v>99</v>
      </c>
      <c r="B42" s="76" t="s">
        <v>97</v>
      </c>
      <c r="C42" s="14"/>
      <c r="D42" s="15"/>
      <c r="E42" s="15"/>
      <c r="F42" s="19">
        <f>F43+F44</f>
        <v>1240372.52</v>
      </c>
      <c r="G42" s="19">
        <f>G43+G44</f>
        <v>1240372.52</v>
      </c>
      <c r="H42" s="19">
        <f t="shared" si="0"/>
        <v>100</v>
      </c>
      <c r="I42" s="19">
        <v>0</v>
      </c>
      <c r="J42" s="19">
        <v>0</v>
      </c>
      <c r="K42" s="19">
        <v>0</v>
      </c>
      <c r="L42" s="19">
        <f>L43</f>
        <v>1127611.36</v>
      </c>
      <c r="M42" s="19">
        <f>M43</f>
        <v>1127611.36</v>
      </c>
      <c r="N42" s="19">
        <f>ROUND(M42/L42*100,2)</f>
        <v>100</v>
      </c>
      <c r="O42" s="19">
        <f>O44</f>
        <v>112761.16</v>
      </c>
      <c r="P42" s="19">
        <f>P44</f>
        <v>112761.16</v>
      </c>
      <c r="Q42" s="19">
        <f t="shared" si="1"/>
        <v>100</v>
      </c>
    </row>
    <row r="43" spans="1:17" ht="18.75" customHeight="1">
      <c r="A43" s="80"/>
      <c r="B43" s="77"/>
      <c r="C43" s="14" t="s">
        <v>66</v>
      </c>
      <c r="D43" s="15" t="s">
        <v>128</v>
      </c>
      <c r="E43" s="15" t="s">
        <v>35</v>
      </c>
      <c r="F43" s="19">
        <f aca="true" t="shared" si="5" ref="F43:G48">I43+L43+O43</f>
        <v>1127611.36</v>
      </c>
      <c r="G43" s="19">
        <f t="shared" si="5"/>
        <v>1127611.36</v>
      </c>
      <c r="H43" s="19">
        <f aca="true" t="shared" si="6" ref="H43:H48">ROUND(G43/F43*100,2)</f>
        <v>100</v>
      </c>
      <c r="I43" s="19">
        <v>0</v>
      </c>
      <c r="J43" s="19">
        <v>0</v>
      </c>
      <c r="K43" s="19">
        <v>0</v>
      </c>
      <c r="L43" s="19">
        <v>1127611.36</v>
      </c>
      <c r="M43" s="19">
        <v>1127611.36</v>
      </c>
      <c r="N43" s="19">
        <f>ROUND(M43/L43*100,2)</f>
        <v>100</v>
      </c>
      <c r="O43" s="19">
        <v>0</v>
      </c>
      <c r="P43" s="19">
        <v>0</v>
      </c>
      <c r="Q43" s="19">
        <v>0</v>
      </c>
    </row>
    <row r="44" spans="1:17" ht="20.25" customHeight="1">
      <c r="A44" s="81"/>
      <c r="B44" s="78"/>
      <c r="C44" s="14" t="s">
        <v>66</v>
      </c>
      <c r="D44" s="15" t="s">
        <v>129</v>
      </c>
      <c r="E44" s="15" t="s">
        <v>35</v>
      </c>
      <c r="F44" s="19">
        <f t="shared" si="5"/>
        <v>112761.16</v>
      </c>
      <c r="G44" s="19">
        <f t="shared" si="5"/>
        <v>112761.16</v>
      </c>
      <c r="H44" s="19">
        <f t="shared" si="6"/>
        <v>100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112761.16</v>
      </c>
      <c r="P44" s="19">
        <v>112761.16</v>
      </c>
      <c r="Q44" s="19">
        <f t="shared" si="1"/>
        <v>100</v>
      </c>
    </row>
    <row r="45" spans="1:17" ht="20.25" customHeight="1">
      <c r="A45" s="79" t="s">
        <v>100</v>
      </c>
      <c r="B45" s="76" t="s">
        <v>130</v>
      </c>
      <c r="C45" s="14"/>
      <c r="D45" s="15"/>
      <c r="E45" s="15"/>
      <c r="F45" s="19">
        <f>F46+F47</f>
        <v>546467.48</v>
      </c>
      <c r="G45" s="19">
        <f>G46+G47</f>
        <v>546467.48</v>
      </c>
      <c r="H45" s="19">
        <f t="shared" si="6"/>
        <v>100</v>
      </c>
      <c r="I45" s="19">
        <v>0</v>
      </c>
      <c r="J45" s="19">
        <v>0</v>
      </c>
      <c r="K45" s="19">
        <v>0</v>
      </c>
      <c r="L45" s="19">
        <f>L46</f>
        <v>496788.64</v>
      </c>
      <c r="M45" s="19">
        <f>M46</f>
        <v>496788.64</v>
      </c>
      <c r="N45" s="19">
        <f>ROUND(M45/L45*100,2)</f>
        <v>100</v>
      </c>
      <c r="O45" s="19">
        <f>O47</f>
        <v>49678.84</v>
      </c>
      <c r="P45" s="19">
        <f>P47</f>
        <v>49678.84</v>
      </c>
      <c r="Q45" s="19">
        <f>ROUND(P45/O45*100,2)</f>
        <v>100</v>
      </c>
    </row>
    <row r="46" spans="1:17" ht="20.25" customHeight="1">
      <c r="A46" s="80"/>
      <c r="B46" s="77"/>
      <c r="C46" s="14" t="s">
        <v>66</v>
      </c>
      <c r="D46" s="15" t="s">
        <v>131</v>
      </c>
      <c r="E46" s="15" t="s">
        <v>35</v>
      </c>
      <c r="F46" s="19">
        <f>I46+L46+O46</f>
        <v>496788.64</v>
      </c>
      <c r="G46" s="19">
        <f>J46+M46+P46</f>
        <v>496788.64</v>
      </c>
      <c r="H46" s="19">
        <f t="shared" si="6"/>
        <v>100</v>
      </c>
      <c r="I46" s="19">
        <v>0</v>
      </c>
      <c r="J46" s="19">
        <v>0</v>
      </c>
      <c r="K46" s="19">
        <v>0</v>
      </c>
      <c r="L46" s="19">
        <v>496788.64</v>
      </c>
      <c r="M46" s="19">
        <v>496788.64</v>
      </c>
      <c r="N46" s="19">
        <f>ROUND(M46/L46*100,2)</f>
        <v>100</v>
      </c>
      <c r="O46" s="19">
        <v>0</v>
      </c>
      <c r="P46" s="19">
        <v>0</v>
      </c>
      <c r="Q46" s="19">
        <v>0</v>
      </c>
    </row>
    <row r="47" spans="1:17" ht="20.25" customHeight="1">
      <c r="A47" s="81"/>
      <c r="B47" s="78"/>
      <c r="C47" s="14" t="s">
        <v>66</v>
      </c>
      <c r="D47" s="15" t="s">
        <v>132</v>
      </c>
      <c r="E47" s="15" t="s">
        <v>35</v>
      </c>
      <c r="F47" s="19">
        <f>I47+L47+O47</f>
        <v>49678.84</v>
      </c>
      <c r="G47" s="19">
        <f>J47+M47+P47</f>
        <v>49678.84</v>
      </c>
      <c r="H47" s="19">
        <f t="shared" si="6"/>
        <v>100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49678.84</v>
      </c>
      <c r="P47" s="19">
        <v>49678.84</v>
      </c>
      <c r="Q47" s="19">
        <f>ROUND(P47/O47*100,2)</f>
        <v>100</v>
      </c>
    </row>
    <row r="48" spans="1:17" ht="72" customHeight="1">
      <c r="A48" s="9" t="s">
        <v>133</v>
      </c>
      <c r="B48" s="47" t="s">
        <v>134</v>
      </c>
      <c r="C48" s="14" t="s">
        <v>66</v>
      </c>
      <c r="D48" s="15" t="s">
        <v>92</v>
      </c>
      <c r="E48" s="15" t="s">
        <v>35</v>
      </c>
      <c r="F48" s="19">
        <f t="shared" si="5"/>
        <v>48400</v>
      </c>
      <c r="G48" s="19">
        <f t="shared" si="5"/>
        <v>48373</v>
      </c>
      <c r="H48" s="19">
        <f t="shared" si="6"/>
        <v>99.94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48400</v>
      </c>
      <c r="P48" s="19">
        <v>48373</v>
      </c>
      <c r="Q48" s="19">
        <f t="shared" si="1"/>
        <v>99.94</v>
      </c>
    </row>
    <row r="49" spans="1:17" ht="31.5" customHeight="1">
      <c r="A49" s="9" t="s">
        <v>101</v>
      </c>
      <c r="B49" s="10" t="s">
        <v>135</v>
      </c>
      <c r="C49" s="7"/>
      <c r="D49" s="11"/>
      <c r="E49" s="11"/>
      <c r="F49" s="12">
        <f>F50+F51</f>
        <v>956238</v>
      </c>
      <c r="G49" s="12">
        <f>G50+G51</f>
        <v>956238</v>
      </c>
      <c r="H49" s="12">
        <f t="shared" si="0"/>
        <v>100</v>
      </c>
      <c r="I49" s="19">
        <v>0</v>
      </c>
      <c r="J49" s="19">
        <v>0</v>
      </c>
      <c r="K49" s="19">
        <v>0</v>
      </c>
      <c r="L49" s="19">
        <f>L51</f>
        <v>0</v>
      </c>
      <c r="M49" s="19">
        <f>M51</f>
        <v>0</v>
      </c>
      <c r="N49" s="19">
        <v>0</v>
      </c>
      <c r="O49" s="12">
        <f>O50+O51</f>
        <v>956238</v>
      </c>
      <c r="P49" s="12">
        <f>P50+P51</f>
        <v>956238</v>
      </c>
      <c r="Q49" s="12">
        <f t="shared" si="1"/>
        <v>100</v>
      </c>
    </row>
    <row r="50" spans="1:17" ht="31.5" customHeight="1">
      <c r="A50" s="30" t="s">
        <v>102</v>
      </c>
      <c r="B50" s="17" t="s">
        <v>136</v>
      </c>
      <c r="C50" s="14" t="s">
        <v>48</v>
      </c>
      <c r="D50" s="11">
        <v>1020089250</v>
      </c>
      <c r="E50" s="11">
        <v>612</v>
      </c>
      <c r="F50" s="19">
        <f>I50+L50+O50</f>
        <v>130988</v>
      </c>
      <c r="G50" s="19">
        <f>J50+M50+P50</f>
        <v>130988</v>
      </c>
      <c r="H50" s="19">
        <f t="shared" si="0"/>
        <v>100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130988</v>
      </c>
      <c r="P50" s="19">
        <v>130988</v>
      </c>
      <c r="Q50" s="19">
        <f t="shared" si="1"/>
        <v>100</v>
      </c>
    </row>
    <row r="51" spans="1:17" ht="55.5" customHeight="1">
      <c r="A51" s="30" t="s">
        <v>103</v>
      </c>
      <c r="B51" s="54" t="s">
        <v>137</v>
      </c>
      <c r="C51" s="14" t="s">
        <v>48</v>
      </c>
      <c r="D51" s="15" t="s">
        <v>138</v>
      </c>
      <c r="E51" s="15" t="s">
        <v>35</v>
      </c>
      <c r="F51" s="19">
        <f>I51+L51+O51</f>
        <v>825250</v>
      </c>
      <c r="G51" s="19">
        <f>J51+M51+P51</f>
        <v>825250</v>
      </c>
      <c r="H51" s="19">
        <f t="shared" si="0"/>
        <v>100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825250</v>
      </c>
      <c r="P51" s="19">
        <v>825250</v>
      </c>
      <c r="Q51" s="19">
        <f t="shared" si="1"/>
        <v>100</v>
      </c>
    </row>
    <row r="52" spans="1:17" ht="27" customHeight="1">
      <c r="A52" s="9" t="s">
        <v>75</v>
      </c>
      <c r="B52" s="10" t="s">
        <v>139</v>
      </c>
      <c r="C52" s="7"/>
      <c r="D52" s="15"/>
      <c r="E52" s="11"/>
      <c r="F52" s="12">
        <f>F53+F56+F57</f>
        <v>1500722</v>
      </c>
      <c r="G52" s="12">
        <f>G53+G56+G57</f>
        <v>1500722</v>
      </c>
      <c r="H52" s="12">
        <f t="shared" si="0"/>
        <v>100</v>
      </c>
      <c r="I52" s="12">
        <v>0</v>
      </c>
      <c r="J52" s="12">
        <v>0</v>
      </c>
      <c r="K52" s="12">
        <v>0</v>
      </c>
      <c r="L52" s="12">
        <f>L53+L56+L57</f>
        <v>829000</v>
      </c>
      <c r="M52" s="12">
        <f>M53+M56+M57</f>
        <v>829000</v>
      </c>
      <c r="N52" s="12">
        <f>ROUND(M52/L52*100,2)</f>
        <v>100</v>
      </c>
      <c r="O52" s="12">
        <f>O53+O56+O57</f>
        <v>671722</v>
      </c>
      <c r="P52" s="12">
        <f>P53+P56+P57</f>
        <v>671722</v>
      </c>
      <c r="Q52" s="12">
        <f t="shared" si="1"/>
        <v>100</v>
      </c>
    </row>
    <row r="53" spans="1:17" ht="27" customHeight="1">
      <c r="A53" s="79" t="s">
        <v>76</v>
      </c>
      <c r="B53" s="76" t="s">
        <v>169</v>
      </c>
      <c r="C53" s="14"/>
      <c r="D53" s="15"/>
      <c r="E53" s="15"/>
      <c r="F53" s="19">
        <f>F54+F55</f>
        <v>837300</v>
      </c>
      <c r="G53" s="19">
        <f>G54+G55</f>
        <v>837300</v>
      </c>
      <c r="H53" s="19">
        <f t="shared" si="0"/>
        <v>100</v>
      </c>
      <c r="I53" s="19">
        <v>0</v>
      </c>
      <c r="J53" s="19">
        <v>0</v>
      </c>
      <c r="K53" s="19">
        <v>0</v>
      </c>
      <c r="L53" s="19">
        <f>L54+L55</f>
        <v>829000</v>
      </c>
      <c r="M53" s="19">
        <f>M54+M55</f>
        <v>829000</v>
      </c>
      <c r="N53" s="19">
        <f>ROUND(M53/L53*100,2)</f>
        <v>100</v>
      </c>
      <c r="O53" s="19">
        <f>O54+O55</f>
        <v>8300</v>
      </c>
      <c r="P53" s="19">
        <f>P54+P55</f>
        <v>8300</v>
      </c>
      <c r="Q53" s="19">
        <f t="shared" si="1"/>
        <v>100</v>
      </c>
    </row>
    <row r="54" spans="1:17" ht="18.75" customHeight="1">
      <c r="A54" s="80"/>
      <c r="B54" s="77"/>
      <c r="C54" s="14" t="s">
        <v>140</v>
      </c>
      <c r="D54" s="15" t="s">
        <v>127</v>
      </c>
      <c r="E54" s="15" t="s">
        <v>17</v>
      </c>
      <c r="F54" s="19">
        <f aca="true" t="shared" si="7" ref="F54:G57">I54+L54+O54</f>
        <v>829000</v>
      </c>
      <c r="G54" s="19">
        <f t="shared" si="7"/>
        <v>829000</v>
      </c>
      <c r="H54" s="19">
        <f t="shared" si="0"/>
        <v>100</v>
      </c>
      <c r="I54" s="19">
        <v>0</v>
      </c>
      <c r="J54" s="19">
        <v>0</v>
      </c>
      <c r="K54" s="19">
        <v>0</v>
      </c>
      <c r="L54" s="19">
        <v>829000</v>
      </c>
      <c r="M54" s="19">
        <v>829000</v>
      </c>
      <c r="N54" s="19">
        <f>ROUND(M54/L54*100,2)</f>
        <v>100</v>
      </c>
      <c r="O54" s="19">
        <v>0</v>
      </c>
      <c r="P54" s="19">
        <v>0</v>
      </c>
      <c r="Q54" s="19">
        <v>0</v>
      </c>
    </row>
    <row r="55" spans="1:17" ht="22.5" customHeight="1">
      <c r="A55" s="81"/>
      <c r="B55" s="78"/>
      <c r="C55" s="14" t="s">
        <v>140</v>
      </c>
      <c r="D55" s="15" t="s">
        <v>141</v>
      </c>
      <c r="E55" s="15" t="s">
        <v>17</v>
      </c>
      <c r="F55" s="19">
        <f t="shared" si="7"/>
        <v>8300</v>
      </c>
      <c r="G55" s="19">
        <f t="shared" si="7"/>
        <v>8300</v>
      </c>
      <c r="H55" s="19">
        <f t="shared" si="0"/>
        <v>100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8300</v>
      </c>
      <c r="P55" s="19">
        <v>8300</v>
      </c>
      <c r="Q55" s="19">
        <f t="shared" si="1"/>
        <v>100</v>
      </c>
    </row>
    <row r="56" spans="1:17" ht="83.25" customHeight="1">
      <c r="A56" s="9" t="s">
        <v>142</v>
      </c>
      <c r="B56" s="18" t="s">
        <v>143</v>
      </c>
      <c r="C56" s="14" t="s">
        <v>140</v>
      </c>
      <c r="D56" s="15" t="s">
        <v>144</v>
      </c>
      <c r="E56" s="15" t="s">
        <v>35</v>
      </c>
      <c r="F56" s="19">
        <f t="shared" si="7"/>
        <v>124022</v>
      </c>
      <c r="G56" s="19">
        <f t="shared" si="7"/>
        <v>124022</v>
      </c>
      <c r="H56" s="19">
        <f t="shared" si="0"/>
        <v>100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124022</v>
      </c>
      <c r="P56" s="19">
        <v>124022</v>
      </c>
      <c r="Q56" s="19">
        <f t="shared" si="1"/>
        <v>100</v>
      </c>
    </row>
    <row r="57" spans="1:17" ht="53.25" customHeight="1">
      <c r="A57" s="9" t="s">
        <v>145</v>
      </c>
      <c r="B57" s="18" t="s">
        <v>146</v>
      </c>
      <c r="C57" s="14" t="s">
        <v>140</v>
      </c>
      <c r="D57" s="15" t="s">
        <v>147</v>
      </c>
      <c r="E57" s="15" t="s">
        <v>35</v>
      </c>
      <c r="F57" s="19">
        <f t="shared" si="7"/>
        <v>539400</v>
      </c>
      <c r="G57" s="19">
        <f t="shared" si="7"/>
        <v>539400</v>
      </c>
      <c r="H57" s="19">
        <f t="shared" si="0"/>
        <v>100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539400</v>
      </c>
      <c r="P57" s="19">
        <v>539400</v>
      </c>
      <c r="Q57" s="19">
        <f t="shared" si="1"/>
        <v>100</v>
      </c>
    </row>
    <row r="58" spans="1:17" ht="39" customHeight="1">
      <c r="A58" s="9" t="s">
        <v>148</v>
      </c>
      <c r="B58" s="62" t="s">
        <v>150</v>
      </c>
      <c r="C58" s="60"/>
      <c r="D58" s="61"/>
      <c r="E58" s="61"/>
      <c r="F58" s="12">
        <f>F59</f>
        <v>278510.94</v>
      </c>
      <c r="G58" s="12">
        <f>G59</f>
        <v>278510.94</v>
      </c>
      <c r="H58" s="12">
        <f t="shared" si="0"/>
        <v>100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2">
        <f>O59</f>
        <v>278510.94</v>
      </c>
      <c r="P58" s="12">
        <f>P59</f>
        <v>278510.94</v>
      </c>
      <c r="Q58" s="12">
        <f t="shared" si="1"/>
        <v>100</v>
      </c>
    </row>
    <row r="59" spans="1:17" ht="54.75" customHeight="1">
      <c r="A59" s="9" t="s">
        <v>149</v>
      </c>
      <c r="B59" s="18" t="s">
        <v>151</v>
      </c>
      <c r="C59" s="14" t="s">
        <v>60</v>
      </c>
      <c r="D59" s="15" t="s">
        <v>57</v>
      </c>
      <c r="E59" s="15" t="s">
        <v>35</v>
      </c>
      <c r="F59" s="19">
        <f>I59+L59+O59</f>
        <v>278510.94</v>
      </c>
      <c r="G59" s="19">
        <f>J59+M59+P59</f>
        <v>278510.94</v>
      </c>
      <c r="H59" s="19">
        <f t="shared" si="0"/>
        <v>100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278510.94</v>
      </c>
      <c r="P59" s="19">
        <v>278510.94</v>
      </c>
      <c r="Q59" s="19">
        <f t="shared" si="1"/>
        <v>100</v>
      </c>
    </row>
    <row r="60" spans="1:17" ht="18.75" customHeight="1">
      <c r="A60" s="31"/>
      <c r="B60" s="46" t="s">
        <v>7</v>
      </c>
      <c r="C60" s="32"/>
      <c r="D60" s="32"/>
      <c r="E60" s="32"/>
      <c r="F60" s="12">
        <f>F11+F14+F16+F18+F23+F25+F27+F31+F39+F41+F49+F52+F58</f>
        <v>35165582.67</v>
      </c>
      <c r="G60" s="12">
        <f>G11+G14+G16+G18+G23+G25+G27+G31+G39+G41+G49+G52+G58</f>
        <v>31575331.19</v>
      </c>
      <c r="H60" s="12">
        <f>ROUND(G60/F60*100,2)</f>
        <v>89.79</v>
      </c>
      <c r="I60" s="12">
        <f aca="true" t="shared" si="8" ref="I60:P60">I11+I14+I16+I18+I23+I25+I27+I31+I39+I41+I49+I52+I58</f>
        <v>276863</v>
      </c>
      <c r="J60" s="12">
        <f t="shared" si="8"/>
        <v>276863</v>
      </c>
      <c r="K60" s="12">
        <f>ROUND(J60/I60*100,2)</f>
        <v>100</v>
      </c>
      <c r="L60" s="12">
        <f t="shared" si="8"/>
        <v>15570288</v>
      </c>
      <c r="M60" s="12">
        <f t="shared" si="8"/>
        <v>14259021.32</v>
      </c>
      <c r="N60" s="12">
        <f>ROUND(M60/L60*100,2)</f>
        <v>91.58</v>
      </c>
      <c r="O60" s="12">
        <f t="shared" si="8"/>
        <v>19318431.67</v>
      </c>
      <c r="P60" s="12">
        <f t="shared" si="8"/>
        <v>17039446.87</v>
      </c>
      <c r="Q60" s="12">
        <f t="shared" si="1"/>
        <v>88.2</v>
      </c>
    </row>
    <row r="61" spans="1:17" ht="12.75">
      <c r="A61" s="2"/>
      <c r="B61" s="6"/>
      <c r="C61" s="33"/>
      <c r="D61" s="33"/>
      <c r="E61" s="33"/>
      <c r="F61" s="34"/>
      <c r="G61" s="34"/>
      <c r="H61" s="34"/>
      <c r="I61" s="35"/>
      <c r="J61" s="35"/>
      <c r="K61" s="34"/>
      <c r="L61" s="35"/>
      <c r="M61" s="35"/>
      <c r="N61" s="35"/>
      <c r="O61" s="35"/>
      <c r="P61" s="35"/>
      <c r="Q61" s="35"/>
    </row>
    <row r="62" spans="1:17" ht="12.75">
      <c r="A62" s="2"/>
      <c r="B62" s="6"/>
      <c r="C62" s="33"/>
      <c r="D62" s="33"/>
      <c r="E62" s="33"/>
      <c r="F62" s="34"/>
      <c r="G62" s="34"/>
      <c r="H62" s="34"/>
      <c r="I62" s="35"/>
      <c r="J62" s="35"/>
      <c r="K62" s="34"/>
      <c r="L62" s="35"/>
      <c r="M62" s="35"/>
      <c r="N62" s="35"/>
      <c r="O62" s="35"/>
      <c r="P62" s="35"/>
      <c r="Q62" s="35"/>
    </row>
    <row r="63" spans="1:17" ht="12.75">
      <c r="A63" s="2"/>
      <c r="B63" s="6"/>
      <c r="C63" s="33"/>
      <c r="D63" s="2"/>
      <c r="E63" s="33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4"/>
    </row>
    <row r="64" spans="1:17" ht="12.75">
      <c r="A64" s="2"/>
      <c r="B64" s="6" t="s">
        <v>11</v>
      </c>
      <c r="C64" s="2"/>
      <c r="D64" s="49"/>
      <c r="E64" s="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"/>
    </row>
    <row r="65" spans="1:17" ht="55.5" customHeight="1">
      <c r="A65" s="11" t="s">
        <v>1</v>
      </c>
      <c r="B65" s="48" t="s">
        <v>6</v>
      </c>
      <c r="C65" s="71" t="s">
        <v>12</v>
      </c>
      <c r="D65" s="72"/>
      <c r="E65" s="73"/>
      <c r="F65" s="50" t="s">
        <v>168</v>
      </c>
      <c r="G65" s="50" t="s">
        <v>81</v>
      </c>
      <c r="H65" s="51" t="s">
        <v>82</v>
      </c>
      <c r="I65" s="42"/>
      <c r="J65" s="42"/>
      <c r="K65" s="36"/>
      <c r="L65" s="36"/>
      <c r="M65" s="36"/>
      <c r="N65" s="36"/>
      <c r="O65" s="36"/>
      <c r="P65" s="36"/>
      <c r="Q65" s="2"/>
    </row>
    <row r="66" spans="1:17" ht="20.25" customHeight="1">
      <c r="A66" s="30" t="s">
        <v>9</v>
      </c>
      <c r="B66" s="37" t="s">
        <v>78</v>
      </c>
      <c r="C66" s="82" t="s">
        <v>79</v>
      </c>
      <c r="D66" s="83"/>
      <c r="E66" s="84"/>
      <c r="F66" s="64">
        <f>F67</f>
        <v>204646.43</v>
      </c>
      <c r="G66" s="64">
        <f>G67</f>
        <v>148142.4</v>
      </c>
      <c r="H66" s="12">
        <f>ROUND(G66/F66*100,2)</f>
        <v>72.39</v>
      </c>
      <c r="I66" s="34"/>
      <c r="J66" s="34"/>
      <c r="K66" s="36"/>
      <c r="L66" s="36"/>
      <c r="M66" s="36"/>
      <c r="N66" s="36"/>
      <c r="O66" s="36"/>
      <c r="P66" s="36"/>
      <c r="Q66" s="2"/>
    </row>
    <row r="67" spans="1:17" ht="67.5" customHeight="1">
      <c r="A67" s="30" t="s">
        <v>25</v>
      </c>
      <c r="B67" s="17" t="s">
        <v>80</v>
      </c>
      <c r="C67" s="67" t="s">
        <v>87</v>
      </c>
      <c r="D67" s="68"/>
      <c r="E67" s="69"/>
      <c r="F67" s="65">
        <f>F11</f>
        <v>204646.43</v>
      </c>
      <c r="G67" s="65">
        <f>G11</f>
        <v>148142.4</v>
      </c>
      <c r="H67" s="12">
        <f aca="true" t="shared" si="9" ref="H67:H85">ROUND(G67/F67*100,2)</f>
        <v>72.39</v>
      </c>
      <c r="I67" s="43"/>
      <c r="J67" s="43"/>
      <c r="K67" s="36"/>
      <c r="L67" s="36"/>
      <c r="M67" s="36"/>
      <c r="N67" s="36"/>
      <c r="O67" s="36"/>
      <c r="P67" s="36"/>
      <c r="Q67" s="2"/>
    </row>
    <row r="68" spans="1:17" ht="16.5" customHeight="1">
      <c r="A68" s="30" t="s">
        <v>10</v>
      </c>
      <c r="B68" s="38" t="s">
        <v>49</v>
      </c>
      <c r="C68" s="85" t="s">
        <v>50</v>
      </c>
      <c r="D68" s="86"/>
      <c r="E68" s="87"/>
      <c r="F68" s="64">
        <f>F69</f>
        <v>4830200</v>
      </c>
      <c r="G68" s="64">
        <f>G69</f>
        <v>4828710.94</v>
      </c>
      <c r="H68" s="12">
        <f t="shared" si="9"/>
        <v>99.97</v>
      </c>
      <c r="I68" s="34"/>
      <c r="J68" s="34"/>
      <c r="K68" s="36"/>
      <c r="L68" s="36"/>
      <c r="M68" s="36"/>
      <c r="N68" s="36"/>
      <c r="O68" s="36"/>
      <c r="P68" s="36"/>
      <c r="Q68" s="2"/>
    </row>
    <row r="69" spans="1:17" ht="16.5" customHeight="1">
      <c r="A69" s="30" t="s">
        <v>26</v>
      </c>
      <c r="B69" s="17" t="s">
        <v>51</v>
      </c>
      <c r="C69" s="67" t="s">
        <v>37</v>
      </c>
      <c r="D69" s="68"/>
      <c r="E69" s="69"/>
      <c r="F69" s="65">
        <f>F14</f>
        <v>4830200</v>
      </c>
      <c r="G69" s="65">
        <f>G14</f>
        <v>4828710.94</v>
      </c>
      <c r="H69" s="19">
        <f t="shared" si="9"/>
        <v>99.97</v>
      </c>
      <c r="I69" s="43"/>
      <c r="J69" s="43"/>
      <c r="K69" s="36"/>
      <c r="L69" s="36"/>
      <c r="M69" s="36"/>
      <c r="N69" s="36"/>
      <c r="O69" s="36"/>
      <c r="P69" s="36"/>
      <c r="Q69" s="2"/>
    </row>
    <row r="70" spans="1:17" ht="15.75" customHeight="1">
      <c r="A70" s="30" t="s">
        <v>21</v>
      </c>
      <c r="B70" s="38" t="s">
        <v>22</v>
      </c>
      <c r="C70" s="85" t="s">
        <v>24</v>
      </c>
      <c r="D70" s="86"/>
      <c r="E70" s="87"/>
      <c r="F70" s="64">
        <f>F71+F72+F73+F74</f>
        <v>11020570.3</v>
      </c>
      <c r="G70" s="64">
        <f>G71+G72+G73+G74</f>
        <v>8956934.3</v>
      </c>
      <c r="H70" s="12">
        <f t="shared" si="9"/>
        <v>81.27</v>
      </c>
      <c r="I70" s="34"/>
      <c r="J70" s="34"/>
      <c r="K70" s="36"/>
      <c r="L70" s="36"/>
      <c r="M70" s="36"/>
      <c r="N70" s="36"/>
      <c r="O70" s="36"/>
      <c r="P70" s="36"/>
      <c r="Q70" s="2"/>
    </row>
    <row r="71" spans="1:17" ht="15.75" customHeight="1">
      <c r="A71" s="30" t="s">
        <v>27</v>
      </c>
      <c r="B71" s="17" t="s">
        <v>23</v>
      </c>
      <c r="C71" s="67" t="s">
        <v>20</v>
      </c>
      <c r="D71" s="68"/>
      <c r="E71" s="69"/>
      <c r="F71" s="65">
        <f>F16</f>
        <v>2605400</v>
      </c>
      <c r="G71" s="65">
        <f>G16</f>
        <v>572064</v>
      </c>
      <c r="H71" s="19">
        <f t="shared" si="9"/>
        <v>21.96</v>
      </c>
      <c r="I71" s="43"/>
      <c r="J71" s="43"/>
      <c r="K71" s="36"/>
      <c r="L71" s="36"/>
      <c r="M71" s="36"/>
      <c r="N71" s="36"/>
      <c r="O71" s="36"/>
      <c r="P71" s="36"/>
      <c r="Q71" s="2"/>
    </row>
    <row r="72" spans="1:17" ht="13.5" customHeight="1">
      <c r="A72" s="30" t="s">
        <v>152</v>
      </c>
      <c r="B72" s="17" t="s">
        <v>73</v>
      </c>
      <c r="C72" s="67" t="s">
        <v>70</v>
      </c>
      <c r="D72" s="68"/>
      <c r="E72" s="69"/>
      <c r="F72" s="65">
        <f>F18</f>
        <v>6341629.2</v>
      </c>
      <c r="G72" s="65">
        <f>G18</f>
        <v>6311329.2</v>
      </c>
      <c r="H72" s="19">
        <f t="shared" si="9"/>
        <v>99.52</v>
      </c>
      <c r="I72" s="43"/>
      <c r="J72" s="43"/>
      <c r="K72" s="36"/>
      <c r="L72" s="36"/>
      <c r="M72" s="36"/>
      <c r="N72" s="36"/>
      <c r="O72" s="36"/>
      <c r="P72" s="36"/>
      <c r="Q72" s="2"/>
    </row>
    <row r="73" spans="1:17" ht="13.5" customHeight="1">
      <c r="A73" s="30" t="s">
        <v>153</v>
      </c>
      <c r="B73" s="17" t="s">
        <v>155</v>
      </c>
      <c r="C73" s="67" t="s">
        <v>113</v>
      </c>
      <c r="D73" s="68"/>
      <c r="E73" s="69"/>
      <c r="F73" s="65">
        <f>F24</f>
        <v>1438647.62</v>
      </c>
      <c r="G73" s="65">
        <f>G24</f>
        <v>1438647.62</v>
      </c>
      <c r="H73" s="19">
        <f t="shared" si="9"/>
        <v>100</v>
      </c>
      <c r="I73" s="43"/>
      <c r="J73" s="43"/>
      <c r="K73" s="36"/>
      <c r="L73" s="36"/>
      <c r="M73" s="36"/>
      <c r="N73" s="36"/>
      <c r="O73" s="36"/>
      <c r="P73" s="36"/>
      <c r="Q73" s="2"/>
    </row>
    <row r="74" spans="1:17" ht="26.25">
      <c r="A74" s="30" t="s">
        <v>154</v>
      </c>
      <c r="B74" s="17" t="s">
        <v>156</v>
      </c>
      <c r="C74" s="67" t="s">
        <v>116</v>
      </c>
      <c r="D74" s="68"/>
      <c r="E74" s="69"/>
      <c r="F74" s="65">
        <f>F26</f>
        <v>634893.48</v>
      </c>
      <c r="G74" s="65">
        <f>G26</f>
        <v>634893.48</v>
      </c>
      <c r="H74" s="19">
        <f t="shared" si="9"/>
        <v>100</v>
      </c>
      <c r="I74" s="43"/>
      <c r="J74" s="43"/>
      <c r="K74" s="36"/>
      <c r="L74" s="36"/>
      <c r="M74" s="36"/>
      <c r="N74" s="36"/>
      <c r="O74" s="36"/>
      <c r="P74" s="36"/>
      <c r="Q74" s="2"/>
    </row>
    <row r="75" spans="1:17" ht="17.25" customHeight="1">
      <c r="A75" s="30" t="s">
        <v>33</v>
      </c>
      <c r="B75" s="38" t="s">
        <v>13</v>
      </c>
      <c r="C75" s="85" t="s">
        <v>14</v>
      </c>
      <c r="D75" s="86"/>
      <c r="E75" s="87"/>
      <c r="F75" s="64">
        <f>F76+F77+F78+F79</f>
        <v>16374695</v>
      </c>
      <c r="G75" s="64">
        <f>G76+G77+G78+G79</f>
        <v>14906072.61</v>
      </c>
      <c r="H75" s="12">
        <f t="shared" si="9"/>
        <v>91.03</v>
      </c>
      <c r="I75" s="34"/>
      <c r="J75" s="34"/>
      <c r="K75" s="36"/>
      <c r="L75" s="36"/>
      <c r="M75" s="36"/>
      <c r="N75" s="36"/>
      <c r="O75" s="36"/>
      <c r="P75" s="36"/>
      <c r="Q75" s="2"/>
    </row>
    <row r="76" spans="1:17" ht="15" customHeight="1">
      <c r="A76" s="30" t="s">
        <v>34</v>
      </c>
      <c r="B76" s="39" t="s">
        <v>15</v>
      </c>
      <c r="C76" s="67" t="s">
        <v>0</v>
      </c>
      <c r="D76" s="68"/>
      <c r="E76" s="69"/>
      <c r="F76" s="66">
        <f>F27</f>
        <v>2314811</v>
      </c>
      <c r="G76" s="66">
        <f>G27</f>
        <v>2140333.6399999997</v>
      </c>
      <c r="H76" s="19">
        <f t="shared" si="9"/>
        <v>92.46</v>
      </c>
      <c r="I76" s="44"/>
      <c r="J76" s="44"/>
      <c r="K76" s="36"/>
      <c r="L76" s="36"/>
      <c r="M76" s="36"/>
      <c r="N76" s="36"/>
      <c r="O76" s="36"/>
      <c r="P76" s="36"/>
      <c r="Q76" s="2"/>
    </row>
    <row r="77" spans="1:17" ht="16.5" customHeight="1">
      <c r="A77" s="30" t="s">
        <v>38</v>
      </c>
      <c r="B77" s="39" t="s">
        <v>32</v>
      </c>
      <c r="C77" s="67" t="s">
        <v>31</v>
      </c>
      <c r="D77" s="68"/>
      <c r="E77" s="69"/>
      <c r="F77" s="66">
        <f>F31</f>
        <v>11458075</v>
      </c>
      <c r="G77" s="66">
        <f>G31</f>
        <v>10163956.97</v>
      </c>
      <c r="H77" s="19">
        <f t="shared" si="9"/>
        <v>88.71</v>
      </c>
      <c r="I77" s="44"/>
      <c r="J77" s="44"/>
      <c r="K77" s="36"/>
      <c r="L77" s="36"/>
      <c r="M77" s="36"/>
      <c r="N77" s="36"/>
      <c r="O77" s="36"/>
      <c r="P77" s="36"/>
      <c r="Q77" s="2"/>
    </row>
    <row r="78" spans="1:17" ht="16.5" customHeight="1">
      <c r="A78" s="30" t="s">
        <v>157</v>
      </c>
      <c r="B78" s="39" t="s">
        <v>61</v>
      </c>
      <c r="C78" s="67" t="s">
        <v>59</v>
      </c>
      <c r="D78" s="68"/>
      <c r="E78" s="69"/>
      <c r="F78" s="66">
        <f>F39</f>
        <v>766569</v>
      </c>
      <c r="G78" s="66">
        <f>G39</f>
        <v>766569</v>
      </c>
      <c r="H78" s="19">
        <f t="shared" si="9"/>
        <v>100</v>
      </c>
      <c r="I78" s="44"/>
      <c r="J78" s="44"/>
      <c r="K78" s="36"/>
      <c r="L78" s="36"/>
      <c r="M78" s="36"/>
      <c r="N78" s="36"/>
      <c r="O78" s="36"/>
      <c r="P78" s="36"/>
      <c r="Q78" s="2"/>
    </row>
    <row r="79" spans="1:17" ht="13.5" customHeight="1">
      <c r="A79" s="30" t="s">
        <v>158</v>
      </c>
      <c r="B79" s="39" t="s">
        <v>68</v>
      </c>
      <c r="C79" s="67" t="s">
        <v>66</v>
      </c>
      <c r="D79" s="68"/>
      <c r="E79" s="69"/>
      <c r="F79" s="66">
        <f>F41</f>
        <v>1835240</v>
      </c>
      <c r="G79" s="66">
        <f>G41</f>
        <v>1835213</v>
      </c>
      <c r="H79" s="19">
        <f t="shared" si="9"/>
        <v>100</v>
      </c>
      <c r="I79" s="44"/>
      <c r="J79" s="44"/>
      <c r="K79" s="36"/>
      <c r="L79" s="36"/>
      <c r="M79" s="36"/>
      <c r="N79" s="36"/>
      <c r="O79" s="36"/>
      <c r="P79" s="36"/>
      <c r="Q79" s="2"/>
    </row>
    <row r="80" spans="1:17" ht="16.5" customHeight="1">
      <c r="A80" s="30" t="s">
        <v>39</v>
      </c>
      <c r="B80" s="38" t="s">
        <v>52</v>
      </c>
      <c r="C80" s="85" t="s">
        <v>54</v>
      </c>
      <c r="D80" s="86"/>
      <c r="E80" s="87"/>
      <c r="F80" s="64">
        <f>F81</f>
        <v>956238</v>
      </c>
      <c r="G80" s="64">
        <f>G81</f>
        <v>956238</v>
      </c>
      <c r="H80" s="12">
        <f t="shared" si="9"/>
        <v>100</v>
      </c>
      <c r="I80" s="34"/>
      <c r="J80" s="34"/>
      <c r="K80" s="36"/>
      <c r="L80" s="36"/>
      <c r="M80" s="36"/>
      <c r="N80" s="36"/>
      <c r="O80" s="36"/>
      <c r="P80" s="36"/>
      <c r="Q80" s="2"/>
    </row>
    <row r="81" spans="1:17" ht="15.75" customHeight="1">
      <c r="A81" s="30" t="s">
        <v>40</v>
      </c>
      <c r="B81" s="39" t="s">
        <v>53</v>
      </c>
      <c r="C81" s="67" t="s">
        <v>48</v>
      </c>
      <c r="D81" s="68"/>
      <c r="E81" s="69"/>
      <c r="F81" s="66">
        <f>F49</f>
        <v>956238</v>
      </c>
      <c r="G81" s="66">
        <f>G49</f>
        <v>956238</v>
      </c>
      <c r="H81" s="19">
        <f t="shared" si="9"/>
        <v>100</v>
      </c>
      <c r="I81" s="44"/>
      <c r="J81" s="44"/>
      <c r="K81" s="36"/>
      <c r="L81" s="36"/>
      <c r="M81" s="36"/>
      <c r="N81" s="36"/>
      <c r="O81" s="36"/>
      <c r="P81" s="36"/>
      <c r="Q81" s="2"/>
    </row>
    <row r="82" spans="1:17" ht="18.75" customHeight="1">
      <c r="A82" s="30" t="s">
        <v>41</v>
      </c>
      <c r="B82" s="38" t="s">
        <v>62</v>
      </c>
      <c r="C82" s="85" t="s">
        <v>63</v>
      </c>
      <c r="D82" s="86"/>
      <c r="E82" s="87"/>
      <c r="F82" s="64">
        <f>F83+F84</f>
        <v>1779232.94</v>
      </c>
      <c r="G82" s="64">
        <f>G83+G84</f>
        <v>1779232.94</v>
      </c>
      <c r="H82" s="12">
        <f t="shared" si="9"/>
        <v>100</v>
      </c>
      <c r="I82" s="34"/>
      <c r="J82" s="34"/>
      <c r="K82" s="36"/>
      <c r="L82" s="36"/>
      <c r="M82" s="36"/>
      <c r="N82" s="36"/>
      <c r="O82" s="36"/>
      <c r="P82" s="36"/>
      <c r="Q82" s="2"/>
    </row>
    <row r="83" spans="1:17" ht="17.25" customHeight="1">
      <c r="A83" s="30" t="s">
        <v>42</v>
      </c>
      <c r="B83" s="39" t="s">
        <v>160</v>
      </c>
      <c r="C83" s="67" t="s">
        <v>140</v>
      </c>
      <c r="D83" s="68"/>
      <c r="E83" s="69"/>
      <c r="F83" s="66">
        <f>F52</f>
        <v>1500722</v>
      </c>
      <c r="G83" s="66">
        <f>G52</f>
        <v>1500722</v>
      </c>
      <c r="H83" s="12"/>
      <c r="I83" s="34"/>
      <c r="J83" s="34"/>
      <c r="K83" s="36"/>
      <c r="L83" s="36"/>
      <c r="M83" s="36"/>
      <c r="N83" s="36"/>
      <c r="O83" s="36"/>
      <c r="P83" s="36"/>
      <c r="Q83" s="2"/>
    </row>
    <row r="84" spans="1:17" ht="15.75" customHeight="1">
      <c r="A84" s="30" t="s">
        <v>159</v>
      </c>
      <c r="B84" s="39" t="s">
        <v>64</v>
      </c>
      <c r="C84" s="67" t="s">
        <v>60</v>
      </c>
      <c r="D84" s="68"/>
      <c r="E84" s="69"/>
      <c r="F84" s="66">
        <f>F58</f>
        <v>278510.94</v>
      </c>
      <c r="G84" s="66">
        <f>G58</f>
        <v>278510.94</v>
      </c>
      <c r="H84" s="19">
        <f t="shared" si="9"/>
        <v>100</v>
      </c>
      <c r="I84" s="44"/>
      <c r="J84" s="44"/>
      <c r="K84" s="36"/>
      <c r="L84" s="36"/>
      <c r="M84" s="36"/>
      <c r="N84" s="36"/>
      <c r="O84" s="36"/>
      <c r="P84" s="36"/>
      <c r="Q84" s="2"/>
    </row>
    <row r="85" spans="1:17" ht="12.75">
      <c r="A85" s="40"/>
      <c r="B85" s="41" t="s">
        <v>8</v>
      </c>
      <c r="C85" s="97"/>
      <c r="D85" s="98"/>
      <c r="E85" s="99"/>
      <c r="F85" s="64">
        <f>F66+F68+F70+F75+F80+F82</f>
        <v>35165582.67</v>
      </c>
      <c r="G85" s="64">
        <f>G66+G68+G70+G75+G80+G82</f>
        <v>31575331.19</v>
      </c>
      <c r="H85" s="12">
        <f t="shared" si="9"/>
        <v>89.79</v>
      </c>
      <c r="I85" s="34"/>
      <c r="J85" s="34"/>
      <c r="K85" s="36"/>
      <c r="L85" s="36"/>
      <c r="M85" s="36"/>
      <c r="N85" s="36"/>
      <c r="O85" s="36"/>
      <c r="P85" s="36"/>
      <c r="Q85" s="2"/>
    </row>
    <row r="86" spans="1:17" ht="12.7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</sheetData>
  <sheetProtection/>
  <mergeCells count="49">
    <mergeCell ref="C80:E80"/>
    <mergeCell ref="C81:E81"/>
    <mergeCell ref="B53:B55"/>
    <mergeCell ref="C72:E72"/>
    <mergeCell ref="C75:E75"/>
    <mergeCell ref="C76:E76"/>
    <mergeCell ref="C79:E79"/>
    <mergeCell ref="C70:E70"/>
    <mergeCell ref="C71:E71"/>
    <mergeCell ref="C82:E82"/>
    <mergeCell ref="C84:E84"/>
    <mergeCell ref="C85:E85"/>
    <mergeCell ref="N1:Q1"/>
    <mergeCell ref="G9:G10"/>
    <mergeCell ref="H9:H10"/>
    <mergeCell ref="L9:N9"/>
    <mergeCell ref="A6:Q6"/>
    <mergeCell ref="A7:K7"/>
    <mergeCell ref="O9:Q9"/>
    <mergeCell ref="P8:Q8"/>
    <mergeCell ref="A9:A10"/>
    <mergeCell ref="B9:B10"/>
    <mergeCell ref="C9:E9"/>
    <mergeCell ref="C65:E65"/>
    <mergeCell ref="A42:A44"/>
    <mergeCell ref="B42:B44"/>
    <mergeCell ref="A45:A47"/>
    <mergeCell ref="B45:B47"/>
    <mergeCell ref="A53:A55"/>
    <mergeCell ref="B19:B21"/>
    <mergeCell ref="A19:A21"/>
    <mergeCell ref="C66:E66"/>
    <mergeCell ref="C67:E67"/>
    <mergeCell ref="C68:E68"/>
    <mergeCell ref="C69:E69"/>
    <mergeCell ref="A33:A35"/>
    <mergeCell ref="B33:B35"/>
    <mergeCell ref="A36:A38"/>
    <mergeCell ref="B36:B38"/>
    <mergeCell ref="C77:E77"/>
    <mergeCell ref="C73:E73"/>
    <mergeCell ref="C74:E74"/>
    <mergeCell ref="C83:E83"/>
    <mergeCell ref="N2:Q2"/>
    <mergeCell ref="N3:Q3"/>
    <mergeCell ref="N4:Q4"/>
    <mergeCell ref="I9:K9"/>
    <mergeCell ref="F9:F10"/>
    <mergeCell ref="C78:E78"/>
  </mergeCell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61" r:id="rId1"/>
  <headerFooter differentFirst="1">
    <oddFooter>&amp;R&amp;P</oddFooter>
  </headerFooter>
  <rowBreaks count="4" manualBreakCount="4">
    <brk id="17" max="16" man="1"/>
    <brk id="30" max="16" man="1"/>
    <brk id="51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2020-02-28T03:17:43Z</cp:lastPrinted>
  <dcterms:created xsi:type="dcterms:W3CDTF">1996-10-08T23:32:33Z</dcterms:created>
  <dcterms:modified xsi:type="dcterms:W3CDTF">2020-10-29T07:29:14Z</dcterms:modified>
  <cp:category/>
  <cp:version/>
  <cp:contentType/>
  <cp:contentStatus/>
</cp:coreProperties>
</file>