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EKONOM\СТРАТЕГИЯ\Стратегия 2020\Отчет_2019\ГАС Управление\"/>
    </mc:Choice>
  </mc:AlternateContent>
  <bookViews>
    <workbookView xWindow="0" yWindow="720" windowWidth="21840" windowHeight="11115" tabRatio="940" activeTab="1"/>
  </bookViews>
  <sheets>
    <sheet name="Финансирование" sheetId="2" r:id="rId1"/>
    <sheet name="Целевые показатели" sheetId="3" r:id="rId2"/>
  </sheets>
  <definedNames>
    <definedName name="_xlnm._FilterDatabase" localSheetId="0" hidden="1">Финансирование!$A$5:$H$229</definedName>
    <definedName name="_xlnm._FilterDatabase" localSheetId="1" hidden="1">'Целевые показатели'!$A$6:$J$207</definedName>
    <definedName name="_xlnm.Print_Titles" localSheetId="0">Финансирование!$A:$B,Финансирование!$4:$5</definedName>
    <definedName name="_xlnm.Print_Titles" localSheetId="1">'Целевые показатели'!$A:$B,'Целевые показатели'!$4:$6</definedName>
    <definedName name="_xlnm.Print_Area" localSheetId="0">Финансирование!$A$1:$H$233</definedName>
    <definedName name="_xlnm.Print_Area" localSheetId="1">'Целевые показатели'!$A$1:$J$215</definedName>
  </definedNames>
  <calcPr calcId="162913"/>
</workbook>
</file>

<file path=xl/calcChain.xml><?xml version="1.0" encoding="utf-8"?>
<calcChain xmlns="http://schemas.openxmlformats.org/spreadsheetml/2006/main">
  <c r="I71" i="3" l="1"/>
  <c r="I183" i="3" l="1"/>
  <c r="F31" i="3" l="1"/>
  <c r="I20" i="3"/>
  <c r="F15" i="3"/>
  <c r="C48" i="2" l="1"/>
  <c r="C225" i="2"/>
  <c r="E31" i="3" l="1"/>
  <c r="D31" i="3"/>
  <c r="I207" i="3" l="1"/>
  <c r="I185" i="3" l="1"/>
  <c r="I182" i="3" l="1"/>
  <c r="I22" i="3" l="1"/>
  <c r="I205" i="3" l="1"/>
  <c r="I190" i="3" l="1"/>
  <c r="I206" i="3" l="1"/>
  <c r="I41" i="3" l="1"/>
  <c r="I103" i="3"/>
  <c r="I102" i="3"/>
  <c r="I128" i="3"/>
  <c r="I204" i="3" l="1"/>
  <c r="I180" i="3"/>
  <c r="I177" i="3"/>
  <c r="I61" i="3" l="1"/>
  <c r="I137" i="3" l="1"/>
  <c r="C168" i="2" l="1"/>
  <c r="C214" i="2" l="1"/>
  <c r="C185" i="2" l="1"/>
  <c r="C165" i="2" l="1"/>
  <c r="C29" i="2" l="1"/>
  <c r="C25" i="2"/>
  <c r="C24" i="2"/>
  <c r="F226" i="2" l="1"/>
  <c r="G226" i="2"/>
  <c r="C13" i="2"/>
  <c r="C14" i="2"/>
  <c r="C17" i="2"/>
  <c r="C16" i="2"/>
  <c r="C22" i="2"/>
  <c r="C21" i="2"/>
  <c r="C20" i="2"/>
  <c r="C26" i="2"/>
  <c r="C28" i="2"/>
  <c r="C35" i="2"/>
  <c r="C34" i="2"/>
  <c r="C33" i="2"/>
  <c r="C32" i="2"/>
  <c r="C39" i="2"/>
  <c r="C38" i="2"/>
  <c r="C37" i="2"/>
  <c r="C47" i="2"/>
  <c r="C46" i="2"/>
  <c r="C44" i="2"/>
  <c r="C43" i="2"/>
  <c r="C41" i="2"/>
  <c r="C54" i="2"/>
  <c r="C53" i="2"/>
  <c r="C52" i="2"/>
  <c r="C56" i="2"/>
  <c r="C57" i="2"/>
  <c r="C59" i="2"/>
  <c r="C60" i="2"/>
  <c r="C66" i="2"/>
  <c r="C65" i="2"/>
  <c r="C64" i="2"/>
  <c r="C63" i="2"/>
  <c r="C62" i="2"/>
  <c r="C74" i="2"/>
  <c r="C73" i="2"/>
  <c r="C72" i="2"/>
  <c r="C71" i="2"/>
  <c r="C70" i="2"/>
  <c r="C69" i="2"/>
  <c r="C68" i="2"/>
  <c r="C77" i="2"/>
  <c r="C81" i="2"/>
  <c r="C80" i="2"/>
  <c r="C79" i="2"/>
  <c r="C83" i="2"/>
  <c r="C85" i="2"/>
  <c r="C91" i="2"/>
  <c r="C90" i="2"/>
  <c r="C89" i="2"/>
  <c r="C88" i="2"/>
  <c r="C87" i="2"/>
  <c r="C93" i="2"/>
  <c r="C95" i="2"/>
  <c r="C99" i="2"/>
  <c r="C98" i="2"/>
  <c r="C97" i="2"/>
  <c r="C104" i="2"/>
  <c r="C103" i="2"/>
  <c r="C110" i="2"/>
  <c r="C109" i="2"/>
  <c r="C108" i="2"/>
  <c r="C107" i="2"/>
  <c r="C106" i="2"/>
  <c r="C112" i="2"/>
  <c r="C115" i="2"/>
  <c r="C114" i="2"/>
  <c r="C119" i="2"/>
  <c r="C118" i="2"/>
  <c r="C122" i="2"/>
  <c r="C121" i="2"/>
  <c r="C126" i="2"/>
  <c r="C125" i="2"/>
  <c r="C124" i="2"/>
  <c r="C134" i="2"/>
  <c r="C133" i="2"/>
  <c r="C132" i="2"/>
  <c r="C131" i="2"/>
  <c r="C130" i="2"/>
  <c r="C129" i="2"/>
  <c r="C128" i="2"/>
  <c r="C139" i="2"/>
  <c r="C138" i="2"/>
  <c r="C141" i="2"/>
  <c r="C143" i="2"/>
  <c r="C145" i="2"/>
  <c r="C151" i="2"/>
  <c r="C150" i="2"/>
  <c r="C149" i="2"/>
  <c r="C148" i="2"/>
  <c r="C147" i="2"/>
  <c r="C155" i="2"/>
  <c r="C154" i="2"/>
  <c r="C153" i="2"/>
  <c r="C157" i="2"/>
  <c r="C162" i="2"/>
  <c r="C161" i="2"/>
  <c r="C160" i="2"/>
  <c r="C169" i="2"/>
  <c r="C167" i="2"/>
  <c r="C166" i="2"/>
  <c r="C164" i="2"/>
  <c r="C182" i="2"/>
  <c r="C181" i="2"/>
  <c r="C180" i="2"/>
  <c r="C179" i="2"/>
  <c r="C178" i="2"/>
  <c r="C177" i="2"/>
  <c r="C176" i="2"/>
  <c r="C175" i="2"/>
  <c r="C174" i="2"/>
  <c r="C191" i="2"/>
  <c r="C190" i="2"/>
  <c r="C189" i="2"/>
  <c r="C188" i="2"/>
  <c r="C197" i="2"/>
  <c r="C201" i="2"/>
  <c r="C200" i="2"/>
  <c r="C207" i="2"/>
  <c r="C206" i="2"/>
  <c r="C205" i="2"/>
  <c r="C204" i="2"/>
  <c r="C203" i="2"/>
  <c r="C213" i="2"/>
  <c r="C210" i="2"/>
  <c r="C218" i="2"/>
  <c r="C217" i="2"/>
  <c r="C216" i="2"/>
  <c r="C223" i="2"/>
  <c r="C222" i="2"/>
  <c r="C221" i="2"/>
  <c r="C220" i="2"/>
  <c r="D226" i="2" l="1"/>
  <c r="C224" i="2" l="1"/>
  <c r="E226" i="2"/>
  <c r="C226" i="2" l="1"/>
  <c r="I11" i="3" l="1"/>
  <c r="I163" i="3" l="1"/>
  <c r="I106" i="3"/>
  <c r="I64" i="3"/>
  <c r="E22" i="3" l="1"/>
  <c r="I186" i="3" l="1"/>
  <c r="I175" i="3"/>
  <c r="I176" i="3"/>
  <c r="I174" i="3"/>
  <c r="I158" i="3"/>
  <c r="I156" i="3"/>
  <c r="I149" i="3"/>
  <c r="I148" i="3"/>
  <c r="I123" i="3"/>
  <c r="I124" i="3"/>
  <c r="I125" i="3"/>
  <c r="I126" i="3"/>
  <c r="I127" i="3"/>
  <c r="I122" i="3"/>
  <c r="I120" i="3"/>
  <c r="I117" i="3"/>
  <c r="I113" i="3"/>
  <c r="I114" i="3"/>
  <c r="I115" i="3"/>
  <c r="I112" i="3"/>
  <c r="I108" i="3"/>
  <c r="I109" i="3"/>
  <c r="I110" i="3"/>
  <c r="I107" i="3"/>
  <c r="I101" i="3"/>
  <c r="I95" i="3"/>
  <c r="I92" i="3"/>
  <c r="I91" i="3"/>
  <c r="I88" i="3"/>
  <c r="I87" i="3"/>
  <c r="I83" i="3"/>
  <c r="I82" i="3"/>
  <c r="I81" i="3"/>
  <c r="I77" i="3"/>
  <c r="I74" i="3"/>
  <c r="I39" i="3" l="1"/>
  <c r="I29" i="3"/>
  <c r="I27" i="3"/>
  <c r="I23" i="3"/>
  <c r="I16" i="3" l="1"/>
  <c r="I14" i="3"/>
  <c r="I12" i="3"/>
  <c r="A12" i="3" l="1"/>
  <c r="A13" i="3" s="1"/>
  <c r="A14" i="3" s="1"/>
  <c r="A15" i="3" s="1"/>
  <c r="A16" i="3" l="1"/>
  <c r="A17" i="3" s="1"/>
  <c r="A18" i="3" s="1"/>
  <c r="A19" i="3" s="1"/>
  <c r="A20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1" i="3" s="1"/>
  <c r="A102" i="3" s="1"/>
  <c r="A103" i="3" s="1"/>
  <c r="A104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7" i="3" s="1"/>
  <c r="A138" i="3" s="1"/>
  <c r="A139" i="3" s="1"/>
  <c r="A140" i="3" s="1"/>
  <c r="A141" i="3" s="1"/>
  <c r="A142" i="3" s="1"/>
  <c r="A148" i="3" s="1"/>
  <c r="A149" i="3" s="1"/>
  <c r="A150" i="3" s="1"/>
  <c r="A156" i="3" s="1"/>
  <c r="A157" i="3" s="1"/>
  <c r="A158" i="3" s="1"/>
  <c r="A159" i="3" s="1"/>
  <c r="A160" i="3" s="1"/>
  <c r="A162" i="3" s="1"/>
  <c r="A163" i="3" s="1"/>
  <c r="A164" i="3" s="1"/>
  <c r="A167" i="3" s="1"/>
  <c r="A168" i="3" s="1"/>
  <c r="A173" i="3" s="1"/>
  <c r="A174" i="3" s="1"/>
  <c r="A175" i="3" s="1"/>
  <c r="A176" i="3" s="1"/>
  <c r="A177" i="3" s="1"/>
  <c r="A178" i="3" s="1"/>
  <c r="A179" i="3" s="1"/>
  <c r="A180" i="3" s="1"/>
  <c r="A182" i="3" s="1"/>
  <c r="A183" i="3" s="1"/>
  <c r="A185" i="3" s="1"/>
  <c r="A186" i="3" s="1"/>
  <c r="A188" i="3" s="1"/>
  <c r="A189" i="3" s="1"/>
  <c r="A190" i="3" s="1"/>
  <c r="A191" i="3" s="1"/>
  <c r="A196" i="3" s="1"/>
  <c r="A197" i="3" s="1"/>
  <c r="A198" i="3" s="1"/>
  <c r="A200" i="3" s="1"/>
  <c r="A201" i="3" s="1"/>
  <c r="A202" i="3" s="1"/>
  <c r="A203" i="3" s="1"/>
  <c r="E133" i="3" l="1"/>
  <c r="D133" i="3"/>
  <c r="I31" i="3"/>
  <c r="E8" i="3"/>
  <c r="C209" i="2"/>
  <c r="C195" i="2"/>
  <c r="C194" i="2"/>
  <c r="C193" i="2"/>
  <c r="I8" i="3" l="1"/>
  <c r="E32" i="3"/>
</calcChain>
</file>

<file path=xl/comments1.xml><?xml version="1.0" encoding="utf-8"?>
<comments xmlns="http://schemas.openxmlformats.org/spreadsheetml/2006/main">
  <authors>
    <author>Пирогова Ирина Александровна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КИА: </t>
        </r>
        <r>
          <rPr>
            <sz val="9"/>
            <color indexed="81"/>
            <rFont val="Tahoma"/>
            <family val="2"/>
            <charset val="204"/>
          </rPr>
          <t xml:space="preserve">Ср.спис МСП/ (Ср.спис раб. Организаций +Ср.сп ИП+Ср.сп работников ИП)
</t>
        </r>
      </text>
    </comment>
  </commentList>
</comments>
</file>

<file path=xl/sharedStrings.xml><?xml version="1.0" encoding="utf-8"?>
<sst xmlns="http://schemas.openxmlformats.org/spreadsheetml/2006/main" count="948" uniqueCount="732">
  <si>
    <t>Содействие занятости граждан, нуждающихся в социальной защите и не способных на равных условиях конкурировать на рынке труда</t>
  </si>
  <si>
    <t>Развитие инклюзивного образования</t>
  </si>
  <si>
    <t>Реализация краевых флагманских программ молодёжной политики</t>
  </si>
  <si>
    <t>Реализация инфраструктурных проектов молодёжной политики</t>
  </si>
  <si>
    <t>Реализация мероприятий по профилактике негативных проявлений в молодёжной среде</t>
  </si>
  <si>
    <t>Формирование у населения основ противодействия идеологии терроризма и готовности к действиям в условиях вероятного совершения террористического акта</t>
  </si>
  <si>
    <t>Профилактика правонарушений</t>
  </si>
  <si>
    <t>Повышение уровня безопасности дорожного движения и транспортной безопасности</t>
  </si>
  <si>
    <t>Создание эффективной системы предупреждения пожаров на территории города</t>
  </si>
  <si>
    <t>Стратегическое направление 3. Рынок труда</t>
  </si>
  <si>
    <t>Содействие развитию самозанятости безработных граждан, в том числе через развитие малых форм хозяйствования – личных подсобных хозяйств, крестьянско-фермерских хозяйств</t>
  </si>
  <si>
    <t>Реализация мероприятий, направленных на профессиональную подготовку, повышение квалификации и переподготовку  населения</t>
  </si>
  <si>
    <t>Организация межведомственного взаимодействия по прогнозированию кадровой потребности, обеспечению выпуска специалистов, соответствующих перспективной потребности экономики города</t>
  </si>
  <si>
    <t>Задача 2.1. Популяризация программ здорового образа жизни и формирование идеологии ответственности за свое здоровье</t>
  </si>
  <si>
    <t>Поддержка молодёжных общественных инициатив</t>
  </si>
  <si>
    <t>№ п/п</t>
  </si>
  <si>
    <t>Привлечение и поддержка молодых специалистов</t>
  </si>
  <si>
    <t>Наименование показателя</t>
  </si>
  <si>
    <t>Темп роста объема отгруженных товаров, выполненных работ и услуг собственными силами организаций к базовому году</t>
  </si>
  <si>
    <t>Создание благоприятных условий для привлечения инвестиций в экономику города, в том числе путем создания территории опережающего социально-экономического развития (ТОСЭР)</t>
  </si>
  <si>
    <t xml:space="preserve">Техническое перевооружение производственных мощностей Красноярской ГРЭС-2  </t>
  </si>
  <si>
    <t xml:space="preserve">Благоустройство дворовых территорий </t>
  </si>
  <si>
    <t>Развитие автоматизированной системы оплаты проезда на городском пассажирском транспорте «Транспортной карты»</t>
  </si>
  <si>
    <t>Сохранение водных биологических ресурсов</t>
  </si>
  <si>
    <t>Организация и выполнение промышленными предприятиями города организационно-технических мероприятий по охране окружающей среды</t>
  </si>
  <si>
    <t>Строительство третьей очереди полигона твёрдых бытовых отходов</t>
  </si>
  <si>
    <t>Выявление несанкционированных свалок бытовых отходов и мусора на землях общего пользования, контроль и организация работы по их ликвидации</t>
  </si>
  <si>
    <t>Организация процессов утилизации ртутьсодержащих отходов</t>
  </si>
  <si>
    <t>Внедрение системы экологического мониторинга</t>
  </si>
  <si>
    <t>Организация системной работы по экологическому просвещению населения</t>
  </si>
  <si>
    <t>Актуализация перечня муниципального имущества и земельных участков, предоставляемых в аренду  субъектам МСП на льготных условиях для организации и ведения предпринимательской деятельности</t>
  </si>
  <si>
    <t>Создание условий, обеспечивающих возможность лицам с ограниченными возможностями здоровья и инвалидам,  заниматься физической культурой и спортом</t>
  </si>
  <si>
    <t>Строительство универсального спортивного зала с искусственным льдом и трибунами для зрителей</t>
  </si>
  <si>
    <t>Внедрение социального контракта</t>
  </si>
  <si>
    <t xml:space="preserve">Подготовка и утверждение проектов планировки и межевания территорий города </t>
  </si>
  <si>
    <t xml:space="preserve">Сохранение и популяризация народной культуры </t>
  </si>
  <si>
    <t>Совершенствование уровня антитеррористической защищенности объектов инфраструктуры и жизнеобеспечения, мест массового пребывания людей от террористических посягательств</t>
  </si>
  <si>
    <t>Повышение надежности объектов и сооружений в паводкоопасный период</t>
  </si>
  <si>
    <t>Совершенствование организационных форм содействия занятости населения с учетом специфических потребностей отдельных социально-демографических и профессионально-квалификационных категорий населения</t>
  </si>
  <si>
    <t xml:space="preserve">Капитальный ремонт и ремонт автомобильных дорог общего пользования </t>
  </si>
  <si>
    <t>Расширение доступа субъектов МСП к финансовым ресурсам, в том числе льготному финансированию</t>
  </si>
  <si>
    <t>Внедрение новых образовательных программ подготовки кадров по ТОП-50 и актуализация содержания реализуемых программ в соответсвии с профессиональными стандартами, стандартами WorldskillsRussia ((WSR) Союз "Молодые профессионалы (Ворлдскиллс Россия)" - официальный оператор международного некоммерческого движения WorldSkills International, миссия которого – повышение стандартов подготовки кадров)</t>
  </si>
  <si>
    <t>Развитие и совершенствование амбулаторно-поликлинического звена</t>
  </si>
  <si>
    <t>Создание устойчивого культурного образа города Зеленогорска как территории культурных традиций и творческих инноваций, в том числе:</t>
  </si>
  <si>
    <t>Продвижение культуры города за его пределами в форме гастролей, участия в конкурсах, выставках, фестивалях</t>
  </si>
  <si>
    <t xml:space="preserve">Организация и проведение массовых физкультурно-спортивных мероприятий </t>
  </si>
  <si>
    <t>Развитие физкультурно-спортивной работы в трудовых коллективах по месту работы,  в клубах по месту жительства граждан</t>
  </si>
  <si>
    <t>Пропаганда здорового образа жизни, популяризация физической культуры  и спорта среди различных групп населения</t>
  </si>
  <si>
    <t>Создание коворкинг-центра для предпринимателей</t>
  </si>
  <si>
    <t>Запуск системы вовлечения жителей в предпринимательскую деятельность</t>
  </si>
  <si>
    <t>Повышение качества предоставляемых населению физкультурно-спортивных услуг</t>
  </si>
  <si>
    <t>Капитальный ремонт объектов физической культуры и спорта</t>
  </si>
  <si>
    <t>Внедрение и дальнейшее развитие аппаратно-программного комплекса  «Безопасный город» (АПК «Безопасный город»)</t>
  </si>
  <si>
    <t>Организация и проведение физкультурных и спортивных мероприятий в рамках Всероссийского физкультурно-спортивного комплекса "ГТО" среди различных групп населения</t>
  </si>
  <si>
    <t>Актуализация Генерального плана города Зеленогорска</t>
  </si>
  <si>
    <t>Актуализация Правил землепользования и застройки города Зеленогорска</t>
  </si>
  <si>
    <t>Численность участников массовых физкультурно-спортивных мероприятий муниципального уровня</t>
  </si>
  <si>
    <t>Количество спортсменов  города в составе краевых, национальных сборных команд по видам спорта</t>
  </si>
  <si>
    <t>Количество мероприятий, проведённых центром тестирования по оценке выполнения нормативов испытаний (тестов) комплекса ГТО</t>
  </si>
  <si>
    <t>Количество лиц, принявших участие в выполнении нормативов испытаний (тестов) комплекса ГТО</t>
  </si>
  <si>
    <t>Количество лиц с ограниченными возможностями здоровья и инвалидов,  систематически занимающихся физической культурой и спортом</t>
  </si>
  <si>
    <t>Единовременная пропускная способность спортивных сооружений</t>
  </si>
  <si>
    <t xml:space="preserve">Доля трудоустроенных граждан в  численности граждан, обратившихся в целях поиска подходящей работы  </t>
  </si>
  <si>
    <t>Доля граждан, направленных на общественные работы, в численности граждан, зарегистрированных в целях поиска подходящей работы</t>
  </si>
  <si>
    <t>Доля граждан, получивших услугу  по информированию к численности трудоспособного населения в трудоспособном возрасте</t>
  </si>
  <si>
    <t>Доля граждан, открывших собственное дело, в общей численности безработных граждан, зарегистрированных в органах службы занятости</t>
  </si>
  <si>
    <t>Доля трудоустроенных граждан, относящихся к категории инвалидов, в общей численности инвалидов, обратившихся в целях поиска подходящей работы</t>
  </si>
  <si>
    <t>Доля  граждан, направленных на профессиональное обучение, в численности граждан, признанных в установленном порядке безработными</t>
  </si>
  <si>
    <t>Численность граждан, получивших государственную услугу по профессиональной ориентации</t>
  </si>
  <si>
    <t>Доля трудоустроенных выпускников  образовательных организаций в численности выпускников, обратившихся за содействием в поиске работы</t>
  </si>
  <si>
    <t>Удельный вес уловленных и обезвреженных вредных веществ в общем объеме загрязняющих веществ</t>
  </si>
  <si>
    <t>Доля твердых коммунальных отходов, подлежащих переработке и утилизации в общем объеме образующихся твердых коммунальных отходов</t>
  </si>
  <si>
    <t>Оснащение учреждений культуры оборудованием и инвентарем для организации и проведения культурных мероприятий</t>
  </si>
  <si>
    <t xml:space="preserve">Устройство плоскостных спортивных сооружений и обустройство рекреационных зон </t>
  </si>
  <si>
    <t>Развитие социального проектирования среди обучающихся</t>
  </si>
  <si>
    <t>Развитие новых систем оценки качества образовательных услуг</t>
  </si>
  <si>
    <t xml:space="preserve">Создание здоровьесохраняющей образовательной среды </t>
  </si>
  <si>
    <t>Развитие системы дополнительного образования</t>
  </si>
  <si>
    <t xml:space="preserve">Развитие системы участия обучающихся в мероприятиях для талантливых детей </t>
  </si>
  <si>
    <t>Реализация муниципального сетевого проекта «Школьный технопарк»</t>
  </si>
  <si>
    <t>Реализация программы  прикладной инженерии «Агентство прогрессивных решений»</t>
  </si>
  <si>
    <t xml:space="preserve">Ранняя профориентация, предпрофессиональная и профессиональная подготовка обучающихся </t>
  </si>
  <si>
    <t xml:space="preserve">Создание инновационных образовательных пространств, оснащённых современным оборудованием </t>
  </si>
  <si>
    <t>Реализация проекта «Автоматизация образовательных учреждений»</t>
  </si>
  <si>
    <t xml:space="preserve">Удовлетворенность населения качеством образовательных услуг  </t>
  </si>
  <si>
    <t>Удельный вес численности обучающихся с ограниченными возможностями здоровья, получающих образование в общеобразовательных организациях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здоровья, в общем количестве обучающихся с ограниченными возможностями здоровья</t>
  </si>
  <si>
    <t>Доля обучающихся 4-11 классов, участвующих во всероссийской олимпиаде школьников</t>
  </si>
  <si>
    <t>Доля выпускников муниципальных бюджетных общеобразовательных учреждений, которые поступают на специальности инженерно-технического и естественно-научного направлений в высшие и средние профессиональные учебные заведения</t>
  </si>
  <si>
    <t>Реализация мер, направленных на охрану здоровья матери и ребенка, улучшение здоровья подростков</t>
  </si>
  <si>
    <t>Расширение доступа субъектов МСП к закупкам товаров, работ, услуг организациями муниципального сектора экономики</t>
  </si>
  <si>
    <t>Обеспечение деятельности Ресурсного центра поддержки социально ориентированных некоммерческих организаций города (СО НКО)</t>
  </si>
  <si>
    <t>Организация совместных мероприятий с представителями институтов гражданского общества</t>
  </si>
  <si>
    <t>Содействие в организации общественных работ</t>
  </si>
  <si>
    <t>Повышение профессионального уровня и конкурентоспособности населения</t>
  </si>
  <si>
    <t>Создание безопасных и комфортных условий в образовательных  учреждениях</t>
  </si>
  <si>
    <t xml:space="preserve">Реконструкция, модернизация и ремонт объектов коммунальной инфраструктуры города </t>
  </si>
  <si>
    <t>Капитальный ремонт многоквартирных домов</t>
  </si>
  <si>
    <t xml:space="preserve">Обновление подвижного состава пассажирского автомобильного транспорта </t>
  </si>
  <si>
    <t>Разработка местных нормативов градостроительного проектирования</t>
  </si>
  <si>
    <t>Актуализация схемы размещения рекламных конструкций на территории  города</t>
  </si>
  <si>
    <t>Создание условий для развития жилищного строительства</t>
  </si>
  <si>
    <t>Создание современной прогулочной зоны на набережной реки Кан</t>
  </si>
  <si>
    <t>Обеспечение доступности лучших образцов отечественного профессионального искусства в культурной жизни города</t>
  </si>
  <si>
    <t>Обеспечение доступности качественного дополнительного предпрофессионального образования в сфере культуры и искусства, поддержка одаренных детей</t>
  </si>
  <si>
    <t xml:space="preserve">Организация и проведение общегородских культурно-досуговых мероприятий </t>
  </si>
  <si>
    <t>Капитальный ремонт учреждений культуры</t>
  </si>
  <si>
    <t xml:space="preserve">Оказание медицинской помощи населению Рыбинского, Уярского, Саянского, Партизанского районов, г. Бородино на базе первичного сосудистого отделения филиала ФГБУЗ СКЦ ФМБА России КБ № 42  </t>
  </si>
  <si>
    <t xml:space="preserve">Обеспечение и совершенствование системы оказания реабилитационных услуг на базе физиотерапевтической поликлиники, в том числе путем организации гериатрической службы </t>
  </si>
  <si>
    <t xml:space="preserve">Создание условий для повышения эффективности и уровня подготовки спортивного резерва </t>
  </si>
  <si>
    <t>Повышение эффективности оказания специализированной медицинской помощи,  приоритетно направленной на снижение смертности от болезней системы кровообращения, новообразований</t>
  </si>
  <si>
    <t>Реконструкция, модернизация и ремонт систем электроснабжения
города Зеленогорска</t>
  </si>
  <si>
    <t>Доля лиц, госпитализированных по экстренным показаниям в течение первых суток</t>
  </si>
  <si>
    <t>Охват всех граждан диспансеризацией</t>
  </si>
  <si>
    <t>Смертность от болезней системы кровообращения</t>
  </si>
  <si>
    <t>Больничная летальность от острого коронарного синдрома</t>
  </si>
  <si>
    <t>Больничная летальность от острого нарушения мозгового кровообращения</t>
  </si>
  <si>
    <t xml:space="preserve">Смертность от новообразований, 
в т.ч. от злокачественных
</t>
  </si>
  <si>
    <t>Доля злокачественных новообразований, выявленных на ранних стадиях  (I-II стадии)</t>
  </si>
  <si>
    <t>Удельный вес больных со злокачественными новообразованиями, состоящих на учете 5 лет и более</t>
  </si>
  <si>
    <t>Показатель одногодичной летальности больных со злокачественными новообразованиями</t>
  </si>
  <si>
    <t>Смертность детей в возрасте 0-4 года</t>
  </si>
  <si>
    <t>Смертность детей в возрасте 0-17 лет, на 100 000 детей соответствующего возраста</t>
  </si>
  <si>
    <t>Доля посещений детьми медицинских организаций с профилактическими целями</t>
  </si>
  <si>
    <t xml:space="preserve">Расширение сферы применения информационно-коммуникационных технологий </t>
  </si>
  <si>
    <t xml:space="preserve">Повышение уровня доступности  объектов и услуг в приоритетных сферах жизнедеятельности инвалидов и других маломобильных групп населения </t>
  </si>
  <si>
    <t>Совершенствование системы предоставления гражданам социальных услуг организациями социального обслуживания населения</t>
  </si>
  <si>
    <t>Сохранение и развитие культурного наследия города</t>
  </si>
  <si>
    <t>Развитие деятельности природного зоологического парка</t>
  </si>
  <si>
    <t>Внедрение и расширение дистанционных сервисов для жителей управляющими компаниями</t>
  </si>
  <si>
    <t>Размещение управляющими компаниями информации в государственной информационной системе ЖКХ, в предусмотренном  законодательством объеме, включая планы проведения ремонтных работ</t>
  </si>
  <si>
    <t xml:space="preserve">Внедрение информационно-аналитического программного комплекса управления земельно-имущественными отношениями </t>
  </si>
  <si>
    <t>Единицы измерения</t>
  </si>
  <si>
    <t>%</t>
  </si>
  <si>
    <t>ед.</t>
  </si>
  <si>
    <t>Число субъектов малого и среднего предпринимательства на 10 000 жителей</t>
  </si>
  <si>
    <t xml:space="preserve">Число субъектов малого и среднего предпринимательства,  получивших финансовую поддержку </t>
  </si>
  <si>
    <t xml:space="preserve">Темп роста оборота организаций малого и среднего предпринимательства к базовому году </t>
  </si>
  <si>
    <t>человек</t>
  </si>
  <si>
    <t>Доля детей в возрасте от 1 до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от 1 до 6 лет</t>
  </si>
  <si>
    <t>Доля детей первой и второй групп здоровья в общей численности обучающихся в общеобразовательных учреждениях муниципальной формы собственности</t>
  </si>
  <si>
    <t>единиц</t>
  </si>
  <si>
    <t>Ожидаемая продолжительность жизни</t>
  </si>
  <si>
    <t>лет</t>
  </si>
  <si>
    <t>Количество принятых экскурсантов</t>
  </si>
  <si>
    <t>Количество предметов основного фонда учреждений музейного типа всех форм собственности</t>
  </si>
  <si>
    <t xml:space="preserve">Количество музейных предметов учреждений музейного типа всех форм собственности, внесённых в электронный каталог и имеющих цифровые изображения </t>
  </si>
  <si>
    <t xml:space="preserve">Численность пользователей общедоступных библиотек всех форм собственности </t>
  </si>
  <si>
    <t xml:space="preserve">Количество посещений зоопарков </t>
  </si>
  <si>
    <t>Количество общественных проектов, получивших ресурсную поддержку, нарастающим итогом</t>
  </si>
  <si>
    <t xml:space="preserve">Доля молодежи города Зеленогорска, вовлеченная в деятельность Молодежного центра </t>
  </si>
  <si>
    <t>Количество несовершеннолетних граждан школьного возраста, вовлеченных в трудовое воспитание и временную занятость</t>
  </si>
  <si>
    <t>Удельный вес общей площади жилищного фонда, оборудованной:</t>
  </si>
  <si>
    <t>центральным водопроводом</t>
  </si>
  <si>
    <t>канализацией</t>
  </si>
  <si>
    <t>централизованным отоплением</t>
  </si>
  <si>
    <t>горячим водоснабжением</t>
  </si>
  <si>
    <t>газом</t>
  </si>
  <si>
    <t>Общая площадь жилых помещений, приходящаяся в среднем на одного жителя</t>
  </si>
  <si>
    <t>кв. м</t>
  </si>
  <si>
    <t>Ввод в действие жилых домов на одного жителя</t>
  </si>
  <si>
    <t>кв. м/чел.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</si>
  <si>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</si>
  <si>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км</t>
  </si>
  <si>
    <t>Протяженность автомобильных дорог общего пользования местного значения</t>
  </si>
  <si>
    <t>Обновление подвижного состава пассажирского автомобильного транспорта</t>
  </si>
  <si>
    <t>Удельный вес граждан, получающих меры социальной поддержки адресно (с учетом доходности), в общей численности получателей мер социальной поддержки</t>
  </si>
  <si>
    <t>Заключение социальных контрактов</t>
  </si>
  <si>
    <t>-</t>
  </si>
  <si>
    <t>Доля граждан, получивших социальные услуги в организациях социального обслуживания граждан, в общей численности граждан, обратившихся за их получением</t>
  </si>
  <si>
    <t>Удельный вес инвалидов, в том числе детей-инвалидов, проживающих в семьях, получивших реабилитационные услуги в учреждениях социального обслуживания к общему числу инвалидов, в том числе детей-инвалидов, обратившихся за получением реабилитационных услуг в учреждениях социального обслуживания</t>
  </si>
  <si>
    <t>Уровень удовлетворенности населения города Зеленогорска качеством предоставления государственных услуг в сфере социальной поддержки, социального обслуживания населения</t>
  </si>
  <si>
    <t>Снижение рисков и смягчение последствий чрезвычайных ситуаций природного и техногенного характера</t>
  </si>
  <si>
    <t>Обеспеченность системами видеонаблюдения мест массового пребывания людей на территории города Зеленогорска</t>
  </si>
  <si>
    <t>Цель 2 уровня – рост предпринимательской активности</t>
  </si>
  <si>
    <t>Цель 2 уровня – создание сбалансированного по спросу и предложению рынка труда Зеленогорска</t>
  </si>
  <si>
    <t>Цель 2 уровня – обеспечение условий для доступного и качественного непрерывного образования в соответствии с индивидуальными запросами, способностями и потребностями каждого жителя Зеленогорска</t>
  </si>
  <si>
    <t>Цель 1 уровня: повышение конкурентоспособности экономики города на основе широкого использования инновационных технологий</t>
  </si>
  <si>
    <t>Стратегическая цель: повышение качества и уровня жизни населения города на основе устойчивого роста экономики, формирования среды, благоприятной для предпринимательской деятельности и комфортного проживания</t>
  </si>
  <si>
    <t>Количество разработанных культурно-туристических маршрутов</t>
  </si>
  <si>
    <t>Цель 2 уровня – повышение гражданской активности через рост инициации общественных проектов, реализуемых на территории города</t>
  </si>
  <si>
    <t>Количество организованных мероприятий, включая фестивали, концерты, инсталляции, тренинги, обучающие семинары и интерактивные программы, творческие встречи и мастер-классы</t>
  </si>
  <si>
    <t>единиц ежегодно</t>
  </si>
  <si>
    <t>Цель 2 уровня – повышение уровня комфортности  проживания в городе в соответствии с запросами горожан</t>
  </si>
  <si>
    <t>Цель 2 уровня – повышение уровня безопасности проживания и работы в городе</t>
  </si>
  <si>
    <t>Цель 2 уровня – повышение эффективности обеспечивающих жизнедеятельность города сервисов и инфраструктур</t>
  </si>
  <si>
    <t>Объем отгруженных товаров, выполненных работ, оказанных услуг собственными силами организаций в расчете на душу населения</t>
  </si>
  <si>
    <t>Цель 1 уровня –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</si>
  <si>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Цель 2 уровня – развитие здоровьесберегающей среды как основы формирования города – территории здоровья</t>
  </si>
  <si>
    <t>Цель 3 уровня – укрепление здоровья каждого гражданина и общества в целом и увеличение продолжительности жизни, продление периода активного долголетия зеленогорцев</t>
  </si>
  <si>
    <t>Цель 3 уровня – повышение уровня физической культуры горожан и степени доступности услуг индустрии здорового образа жизни</t>
  </si>
  <si>
    <t>Цель 1 уровня -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</si>
  <si>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Цель 3 уровня – повышение эффективности функционирования жилищно-коммунальной сферы, обеспечивающей доступность жилья для граждан, безопасное и комфортное проживание в нём</t>
  </si>
  <si>
    <t>Цель 3 уровня – развитие улично-дорожной сети города и повышение качества транспортного обслуживания населения</t>
  </si>
  <si>
    <t>Цель 3 уровня – трансформация городского пространства и внешнего облика Зеленогорска в целях формирования представления о комфортном, удобном, безопасном, привлекательном городе для жизни и работы</t>
  </si>
  <si>
    <t>Цель 3 уровня – повышение уровня общественной безопасности населения</t>
  </si>
  <si>
    <t>Цель 3 уровня – улучшение экологической ситуации на территории г. Зеленогорска</t>
  </si>
  <si>
    <t>Количество многоквартирных домов, в которых проведен капитальный ремонт</t>
  </si>
  <si>
    <t>Доля активных пользователей использующих функции личного кабинета в сфере ЖКХ</t>
  </si>
  <si>
    <t>Доля населения, пользующегося электронным проездным билетом</t>
  </si>
  <si>
    <t>Доля детей в возрасте 5 – 18 лет, получающих услуги по дополнительному образованию в муниципальных бюджетных учреждениях дополнительного образования в сфере культуры и искусства, в общей численности детей данной возрастной группы</t>
  </si>
  <si>
    <t>человек на 100 тыс. населен.</t>
  </si>
  <si>
    <t>Количество образовательных программ подготовки кадров по ТОП-50</t>
  </si>
  <si>
    <t>Доля преподавательского состава, прошедшего сертификацию по стандартам WSR</t>
  </si>
  <si>
    <t>Доля образовательных учреждений, в которых созданы инновационные образовательные пространства</t>
  </si>
  <si>
    <t>Количество образовательных учреждений, подключенных к цифровой платформе «Цифровая школа»</t>
  </si>
  <si>
    <t>Количество реализуемых программ обучения взрослого населения (в том числе пенсионного и предпенсионного возраста)</t>
  </si>
  <si>
    <t>Доля образовательных учреждений, в которых открыты городские, региональные, федеральные площадки, стажировочные центры по распространению успешных педагогических практик</t>
  </si>
  <si>
    <t>Количество образовательных учреждений, в которых внедрена оценка качества образовательных услуг с использованием новых систем оценки качества образования</t>
  </si>
  <si>
    <t>Охват детей от 7-18 лет организованными формами отдыха и оздоровления детей</t>
  </si>
  <si>
    <t>Охват обучающихся отдельных категорий  горячим питанием</t>
  </si>
  <si>
    <t>Обеспечение  физиотерапевтическими процедурами воспитанников  по показаниям в общей численности нуждающихся в проведении физиотерапевтических процедур</t>
  </si>
  <si>
    <t>Доля детей с ОВЗ, охваченных услугами дополнительного образования</t>
  </si>
  <si>
    <t>Количество образовательных учреждений, в которых созданы консультационные пункты для родителей</t>
  </si>
  <si>
    <t>Охват всех граждан профилактическими медицинскими осмотрами</t>
  </si>
  <si>
    <t>Число граждан, прошедших профилактические медицинские осмотры</t>
  </si>
  <si>
    <t>Доля спортивных сооружений, оснащенных специальным оборудованием и инвентарём</t>
  </si>
  <si>
    <t>Доля спортивных сооружений, соответствующих требованиям безопасности</t>
  </si>
  <si>
    <t xml:space="preserve">Загруженность спортивных объектов </t>
  </si>
  <si>
    <t>Доля спортивных сооружений, соответствующих требованиям законодательства Российской Федерации</t>
  </si>
  <si>
    <t>Количество лауреатов творческих конкурсов краевого, регионального, всероссийского уровня в муниципальных бюджетных учреждениях дополнительного образования в сфере культуры и искусства</t>
  </si>
  <si>
    <t>Количество мероприятий, организованных для лиц с ограниченными возможностями здоровья</t>
  </si>
  <si>
    <t>Количество мероприятий с участием инвалидов и лиц с ОВЗ (артисты, конкурсанты и др.)</t>
  </si>
  <si>
    <t xml:space="preserve">Удовлетворенность населения качеством услуг в сфере культуры </t>
  </si>
  <si>
    <t xml:space="preserve">Пополнение библиотечного фонда новыми изданиями </t>
  </si>
  <si>
    <t>Доля выпускников музыкальных школ и школ искусств, поступивших в средние специальные учебные заведения</t>
  </si>
  <si>
    <t>Количество мероприятий, проведенных Молодежным центром, по профилактике негативных  проявлений в молодежной среде, поддержке одаренной и талантливой молодежи города</t>
  </si>
  <si>
    <t>Количество участников Всероссийского военно-патриотического общественного движения «Юнармия»</t>
  </si>
  <si>
    <t>Количество участников добровольческого движения</t>
  </si>
  <si>
    <t>Доля учреждений социальной сферы, оснащенных сайтом, в том числе</t>
  </si>
  <si>
    <t>- образовательные учреждения</t>
  </si>
  <si>
    <t>- учреждения культуры</t>
  </si>
  <si>
    <t>- учреждения физкультуры и спорта</t>
  </si>
  <si>
    <t>- учреждения социальной защиты населения</t>
  </si>
  <si>
    <t>Уровень аварийности водопроводной сети п. Овражный</t>
  </si>
  <si>
    <t>Уровень аварийности коммунальных сетей города</t>
  </si>
  <si>
    <t>Уровень аварийности сетей электроснабжения города</t>
  </si>
  <si>
    <t>Степень износа инженерных сетей, в том числе:</t>
  </si>
  <si>
    <t>- электроснабжения</t>
  </si>
  <si>
    <t>- теплоснабжения</t>
  </si>
  <si>
    <t>- водоснабжения</t>
  </si>
  <si>
    <t>- водоотведения</t>
  </si>
  <si>
    <t>Доля подвижного состава пассажирского автомобильного транспорта, оснащенного «Автоматическим информатором»</t>
  </si>
  <si>
    <t>Удовлетворенность населения качеством предоставляемых транспортных услуг</t>
  </si>
  <si>
    <t xml:space="preserve">Количество нестационарных торговых объектов, приведённых в соответствие с действующими нормами, нарастающим итогом к базовому году </t>
  </si>
  <si>
    <t>Обеспеченность инженерно-техническими средствами охраны территорий муниципальных бюджетных учреждений, в том числе:</t>
  </si>
  <si>
    <t>Доля несовершеннолетних и молодежи в возрасте от 8 до 19 лет, вовлеченных в профилактические мероприятия по противодействию идеологии терроризма</t>
  </si>
  <si>
    <t>Количество зарегистрированных преступлений</t>
  </si>
  <si>
    <t>Цель 3 уровня – снижение рисков чрезвычайных ситуаций природного и техногенного характера на территории г. Зеленогорска</t>
  </si>
  <si>
    <t>Доля доступных для инвалидов и других маломобильных групп населения приоритетных объектов социальной, транспортной, инженерной инфраструктуры в общем количестве приоритетных объектов в городе Зеленогорске, в том числе:</t>
  </si>
  <si>
    <t>- в образовательных учреждениях</t>
  </si>
  <si>
    <t>единиц/%</t>
  </si>
  <si>
    <t>- в учреждениях физической культуры и спорта</t>
  </si>
  <si>
    <t>- в учреждениях культуры</t>
  </si>
  <si>
    <t>- в учреждениях социальной защиты населения</t>
  </si>
  <si>
    <t>Доля обучающихся в общеобразовательных учреждениях, переведённых на  единую электронную карту школьника</t>
  </si>
  <si>
    <t>Количество бюджетных учреждений города, в которых внедрены системы автоматизированного контроля и учета потребления коммунальных ресурсов, в том числе:</t>
  </si>
  <si>
    <t>4/100</t>
  </si>
  <si>
    <t>1. Цель: повышение конкурентоспособности экономики города на основе широкого использования инновационных технологий</t>
  </si>
  <si>
    <t>Задача: Укрепление позиций АО «ПО ЭХЗ» на российском и мировом рынках производства ядерной продукции</t>
  </si>
  <si>
    <t>1.1.</t>
  </si>
  <si>
    <t>1.2.</t>
  </si>
  <si>
    <t>Задача: Обеспечение динамичного роста объемов производства продукции, увеличение фондоотдачи используемых ресурсов</t>
  </si>
  <si>
    <t>Стратегическое направление "Современные высокотехнологичные производства"</t>
  </si>
  <si>
    <t>Стратегическое направление "Предпринимательская активность"</t>
  </si>
  <si>
    <t>Задача: Совершенствование системы финансовой и имущественной поддержки малого и среднего предпринимательства</t>
  </si>
  <si>
    <t>1.8.</t>
  </si>
  <si>
    <t>1.9.</t>
  </si>
  <si>
    <t>1.10.</t>
  </si>
  <si>
    <t>Задача: Оказание организационной, методической, консультационной помощи и информационных услуг субъектам малого и среднего предпринимательства</t>
  </si>
  <si>
    <t>1.13.</t>
  </si>
  <si>
    <t>Задача: Содействие в продвижении производимых товаров (работ, услуг) субъектов малого и среднего предпринимательства на товарные рынки</t>
  </si>
  <si>
    <t>1.14.</t>
  </si>
  <si>
    <t>Задача: Содействие занятости населения</t>
  </si>
  <si>
    <t>1.16.</t>
  </si>
  <si>
    <t>1.17.</t>
  </si>
  <si>
    <t>1.18.</t>
  </si>
  <si>
    <t>1.19.</t>
  </si>
  <si>
    <t>1.20.</t>
  </si>
  <si>
    <t>1.21.</t>
  </si>
  <si>
    <t>1.22.</t>
  </si>
  <si>
    <t>Задача: Совершенствование кадрового потенциала</t>
  </si>
  <si>
    <t>1.23.</t>
  </si>
  <si>
    <t>1.24.</t>
  </si>
  <si>
    <t>2. Цель: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</si>
  <si>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Задача: Создание условий для обеспечения нового качества образования в интересах инновационного, социально-ориентированного развития города, края, страны</t>
  </si>
  <si>
    <t>2.1.</t>
  </si>
  <si>
    <t>2.2.</t>
  </si>
  <si>
    <t>2.3.</t>
  </si>
  <si>
    <t>Задача: Создание условий для сохранения здоровья детей и успешной социализации детей с ограниченными возможностями здоровья</t>
  </si>
  <si>
    <t>2.4.</t>
  </si>
  <si>
    <t>2.5.</t>
  </si>
  <si>
    <t>Задача: Выявление, адресное сопровождение и поддержка одарённых детей</t>
  </si>
  <si>
    <t>2.6.</t>
  </si>
  <si>
    <t>2.7.</t>
  </si>
  <si>
    <t xml:space="preserve">Задача: Формирование новой технологической среды в системе образования </t>
  </si>
  <si>
    <t>2.8.</t>
  </si>
  <si>
    <t>2.9.</t>
  </si>
  <si>
    <t>2.10.</t>
  </si>
  <si>
    <t>Задача: Совершенствование инфраструктуры городской системы образования и модернизация материально-технической базы учреждений</t>
  </si>
  <si>
    <t>2.11.</t>
  </si>
  <si>
    <t>2.12.</t>
  </si>
  <si>
    <t>2.13.</t>
  </si>
  <si>
    <t>Стратегическое направление "Здоровый город"</t>
  </si>
  <si>
    <t>2.14.</t>
  </si>
  <si>
    <t>Задача: Обеспечение высокотехнологичной качественной и доступной медицинской помощи</t>
  </si>
  <si>
    <t>2.15.</t>
  </si>
  <si>
    <t>2.16.</t>
  </si>
  <si>
    <t>2.17.</t>
  </si>
  <si>
    <t>Задача: Совершенствование методов медицинской реабилитации, формирование эффективной системы восстановления здоровья</t>
  </si>
  <si>
    <t>2.18.</t>
  </si>
  <si>
    <t>Задача: Вовлечение жителей близлежащих районов в систему здоровьесбережения</t>
  </si>
  <si>
    <t>2.19.</t>
  </si>
  <si>
    <t>Задача: Вовлечение жителей города в занятия физической культурой и спортом</t>
  </si>
  <si>
    <t>2.20.</t>
  </si>
  <si>
    <t>2.21.</t>
  </si>
  <si>
    <t>2.22.</t>
  </si>
  <si>
    <t>2.23.</t>
  </si>
  <si>
    <t>2.24.</t>
  </si>
  <si>
    <t>Задача: Развитие адаптивной физической культуры и спорта</t>
  </si>
  <si>
    <t>2.25.</t>
  </si>
  <si>
    <t>Задача: Совершенствование системы подготовки спортивного резерва</t>
  </si>
  <si>
    <t>2.26.</t>
  </si>
  <si>
    <t>Задача: Совершенствование городской инфраструктуры физической культуры и спорта</t>
  </si>
  <si>
    <t>2.28.</t>
  </si>
  <si>
    <t>2.27.</t>
  </si>
  <si>
    <t>2.29.</t>
  </si>
  <si>
    <t>Задача: Формирование культурной идентичности города</t>
  </si>
  <si>
    <t>2.30.</t>
  </si>
  <si>
    <t>2.30.2.</t>
  </si>
  <si>
    <t>Задача: Продвижение культурных ценностей и услуг на основании запросов людей, живущих в Зеленогорске</t>
  </si>
  <si>
    <t>2.32.</t>
  </si>
  <si>
    <t>2.33.</t>
  </si>
  <si>
    <t>2.34.</t>
  </si>
  <si>
    <t>2.35.</t>
  </si>
  <si>
    <t>2.36.</t>
  </si>
  <si>
    <t>Задача: Укрепление единого культурного пространства на основе межведомственного взаимодействия</t>
  </si>
  <si>
    <t>2.37.</t>
  </si>
  <si>
    <t>Задача: Развитие инфраструктуры отрасли «культура»</t>
  </si>
  <si>
    <t>2.40.</t>
  </si>
  <si>
    <t>2.41.</t>
  </si>
  <si>
    <t>Стратегическое направление "Активный город"</t>
  </si>
  <si>
    <t>Задача: Содействие созданию и развитию деятельности некоммерческих организаций самоуправления граждан</t>
  </si>
  <si>
    <t>2.42.</t>
  </si>
  <si>
    <t>2.43.</t>
  </si>
  <si>
    <t>Задача: Формирование развивающего и мотивирующего социальную активность информационного пространства</t>
  </si>
  <si>
    <t>2.44.</t>
  </si>
  <si>
    <t>Задача: Эффективное взаимодействие органов местного самоуправления с институтами гражданского общества</t>
  </si>
  <si>
    <t>2.46.</t>
  </si>
  <si>
    <t>2.48.</t>
  </si>
  <si>
    <t>2.49.</t>
  </si>
  <si>
    <t>Задача: Улучшение условий для успешной социализации и эффективной самореализации молодёжи</t>
  </si>
  <si>
    <t>2.50.</t>
  </si>
  <si>
    <t>Организация и проведение «Изумрудной лиги КВН»</t>
  </si>
  <si>
    <t>2.51.</t>
  </si>
  <si>
    <t>2.52.</t>
  </si>
  <si>
    <t>2.53.</t>
  </si>
  <si>
    <t>2.54.</t>
  </si>
  <si>
    <t>2.55.</t>
  </si>
  <si>
    <t>2.56.</t>
  </si>
  <si>
    <t>Развитие добровольческого движения среди молодежи</t>
  </si>
  <si>
    <t>3. Цель: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</si>
  <si>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Стратегическое направление "Комфортный город"</t>
  </si>
  <si>
    <t>Задача: Приведение городской коммунальной инфраструктуры в соответствие с современными требованиями надежности, качества и энергоэффективности</t>
  </si>
  <si>
    <t>3.6.</t>
  </si>
  <si>
    <t>3.7.</t>
  </si>
  <si>
    <t>Задача: Воспроизводство жилищного фонда</t>
  </si>
  <si>
    <t>3.10.</t>
  </si>
  <si>
    <t>Задача: Строительство новых и реконструкция существующих объектов дорожной инфраструктуры</t>
  </si>
  <si>
    <t>3.13.</t>
  </si>
  <si>
    <t>3.14.</t>
  </si>
  <si>
    <t>Задача: Совершенствование процесса управления транспортными потоками  и повышение качества предоставляемых  транспортных услуг</t>
  </si>
  <si>
    <t>Задача: Актуализация документов территориального планирования</t>
  </si>
  <si>
    <t>3.16.</t>
  </si>
  <si>
    <t>3.17.</t>
  </si>
  <si>
    <t>3.18.</t>
  </si>
  <si>
    <t>3.19.</t>
  </si>
  <si>
    <t>3.20.</t>
  </si>
  <si>
    <t>Задача: Осуществление функциональной и эстетичной организации пространства</t>
  </si>
  <si>
    <t>3.21.</t>
  </si>
  <si>
    <t>3.22.</t>
  </si>
  <si>
    <t>Задача: Улучшение фасадов зданий, строений и сооружений</t>
  </si>
  <si>
    <t>3.25.</t>
  </si>
  <si>
    <t>3.28.</t>
  </si>
  <si>
    <t>Стратегическое направление "Безопасный город"</t>
  </si>
  <si>
    <t>Задача: Укрепление режима безопасного функционирования объектов повышенного риска и объектов систем жизнеобеспечения населения</t>
  </si>
  <si>
    <t>3.29.</t>
  </si>
  <si>
    <t>3.30.</t>
  </si>
  <si>
    <t>3.31.</t>
  </si>
  <si>
    <t>3.32.</t>
  </si>
  <si>
    <t>3.33.</t>
  </si>
  <si>
    <t>3.34.</t>
  </si>
  <si>
    <t>Задача: Предотвращение и снижение существующего негативного воздействия на окружающую среду и здоровье населения</t>
  </si>
  <si>
    <t>3.35.</t>
  </si>
  <si>
    <t>3.36.</t>
  </si>
  <si>
    <t>3.37.</t>
  </si>
  <si>
    <t>3.38.</t>
  </si>
  <si>
    <t>3.39.</t>
  </si>
  <si>
    <t>Задача: Организация комплексного мониторинга экологического состояния окружающей среды на территории города</t>
  </si>
  <si>
    <t>3.40.</t>
  </si>
  <si>
    <t>Задача: Формирование экологической культуры населения, развитие экологического образования и воспитания</t>
  </si>
  <si>
    <t>3.41.</t>
  </si>
  <si>
    <t>Задача: Предупреждение возникновения чрезвычайных ситуаций</t>
  </si>
  <si>
    <t>3.42.</t>
  </si>
  <si>
    <t>3.43.</t>
  </si>
  <si>
    <t>3.44.</t>
  </si>
  <si>
    <t>Задача: Обеспечение комплексного взаимодействия с организациями, осуществляющими деятельность на потенциально опасных объектах</t>
  </si>
  <si>
    <t>3.45.</t>
  </si>
  <si>
    <t>Стратегическое направление " Доступный город"</t>
  </si>
  <si>
    <t>Задача: Совершенствование системы социальной поддержки отдельных категорий граждан и семей с детьми путем усиления адресного подхода и принципа нуждаемости</t>
  </si>
  <si>
    <t>3.46.</t>
  </si>
  <si>
    <t>Предоставление гражданам мер социальной поддержки с применением принципов адресности и критериев нуждаемости</t>
  </si>
  <si>
    <t>3.47.</t>
  </si>
  <si>
    <t>Задача: Приспособление существующих объектов социальной, инженерной и транспортной инфраструктур с учетом потребностей маломобильных групп населения</t>
  </si>
  <si>
    <t>3.48.</t>
  </si>
  <si>
    <t>Задача: Повышение качества и доступности предоставления социальных услуг гражданам пожилого возраста, инвалидам, включая детей-инвалидов, семей и детей в сфере социального обслуживания</t>
  </si>
  <si>
    <t>3.49.</t>
  </si>
  <si>
    <t>3.50.</t>
  </si>
  <si>
    <t>3.51.</t>
  </si>
  <si>
    <t>Внедрение системы автоматизированного контроля и учета потребления ресурсов в муниципальных бюджетных учреждениях</t>
  </si>
  <si>
    <t>3.53.</t>
  </si>
  <si>
    <t>3.54.</t>
  </si>
  <si>
    <t>3.55.</t>
  </si>
  <si>
    <t>Задача: Внедрение информационных технологий в систему управления жизнедеятельностью города</t>
  </si>
  <si>
    <t>3.56.</t>
  </si>
  <si>
    <t>3.57.</t>
  </si>
  <si>
    <t>Актуализация информации, формируемой в процессе планирования и исполнения местного бюджета, в автоматизированной информационной системе, обеспечивающей формирование «Бюджета для граждан»</t>
  </si>
  <si>
    <t>Размещение информации на едином портале интегрированной информационной системы управления общественными финансами «Электронный бюджет» в соответствии с установленным перечнем</t>
  </si>
  <si>
    <t>3.58.</t>
  </si>
  <si>
    <t>3.59.</t>
  </si>
  <si>
    <t>Развитие сельскохозяйственного производства</t>
  </si>
  <si>
    <t>1.3.</t>
  </si>
  <si>
    <t>1.4.</t>
  </si>
  <si>
    <t>1.5.</t>
  </si>
  <si>
    <t>1.6.</t>
  </si>
  <si>
    <t>1.7.</t>
  </si>
  <si>
    <t>Задача: Удовлетворение потребности экономики в кадрах</t>
  </si>
  <si>
    <t>Задача: Стимулирование инвестиционной активности</t>
  </si>
  <si>
    <t>Стратегическое направление "Образованный город"</t>
  </si>
  <si>
    <t>Стратегическое направлени "Творческий город"</t>
  </si>
  <si>
    <t>Задача:Укрепление основ правопорядка и безопасной жизнедеятельности населения</t>
  </si>
  <si>
    <t>Стратегическое направление  "Умный" город"</t>
  </si>
  <si>
    <t xml:space="preserve">Задача: Автоматизированный коммерческий контроль, учет энергоресурсов и электроэнергии </t>
  </si>
  <si>
    <t>Задача: Расширение электронных сервисов для населения</t>
  </si>
  <si>
    <t>1/7,1</t>
  </si>
  <si>
    <t>2/14,3</t>
  </si>
  <si>
    <t>Число проводимых платных мероприятий</t>
  </si>
  <si>
    <t>Реализация проекта «Трудовые отряды Главы ЗАТО г. Зеленогорска»</t>
  </si>
  <si>
    <t>Приведение в соответствие с Положением о порядке установки и эксплуатации нестационарных торговых объектов на территории города Зеленогорска и Правилами установки и эксплуатации рекламных конструкций на территории города Зеленогорска (далее - Положение и Правила), утвержденных решениями Совета депутатов ЗАТО г. Зеленогорска, нестационарных торговых объектов, рекламных конструкций и вывесок</t>
  </si>
  <si>
    <t>Совершенствование механизмов взаимодействия организаций города при обеспечении особого режима безопасного функционирования объектов, расположенных на территории ЗАТО Зеленогорск</t>
  </si>
  <si>
    <t>Развитие и укрепление Единой дежурной диспетчерской службы города Зеленогорска (далее - ЕДДС), аварийно-диспетчерских и экстренных служб организаций города, внедрение на территории города «Системы 112»</t>
  </si>
  <si>
    <t>Совершенствование механизмов взаимодействия территориальных органов управления г. Зеленогорска, организаций, отнесенных к опасным производственным объектам, и сил единой государственной системы предупреждения и ликвидации чрезвычайных ситуаций (далее – ЧС)</t>
  </si>
  <si>
    <t>Фактический объем финансирования (тыс. руб.)</t>
  </si>
  <si>
    <t>ФБ</t>
  </si>
  <si>
    <t>КБ</t>
  </si>
  <si>
    <t>МБ</t>
  </si>
  <si>
    <t>ВБ</t>
  </si>
  <si>
    <t>Всего</t>
  </si>
  <si>
    <t xml:space="preserve">Источник финансового обеспечения (с указанием программы, в рамках которой осуществляется финансирование) </t>
  </si>
  <si>
    <t>Управление образования Администрации ЗАТО г. Зеленогорска</t>
  </si>
  <si>
    <t>Внедрение эффективных педагогических технологий, обновление содержания образования</t>
  </si>
  <si>
    <t>Развитие сети муниципальных образовательных учреждений</t>
  </si>
  <si>
    <t xml:space="preserve">Проведение санитарно-просветительской работы по формированию у различных групп населения мотивации к здоровому образу жизни </t>
  </si>
  <si>
    <t>2.30.1.</t>
  </si>
  <si>
    <t>Обеспечение условий доступности культурных благ для  инвалидов и лиц с ограниченными возможностями здоровья в учреждениях культуры и включение их в творческую деятельность</t>
  </si>
  <si>
    <t>Реконструкция золоотвала Красноярской ГРЭС-2 с устройством буферной емкости</t>
  </si>
  <si>
    <t>Компенсации ущерба, нанесенного водным биологическим ресурсам в результате производственной деятельности филиала ПАО «ОГК-2» Красноярская ГРЭС-2</t>
  </si>
  <si>
    <t>Реконструкция рыбозащитного сооружения на водозаборе филиала ПАО «ОГК-2» Красноярская ГРЭС-2</t>
  </si>
  <si>
    <t xml:space="preserve">Строительство третьей очереди полигона твёрдых бытовых отходов </t>
  </si>
  <si>
    <t>Размещение мусоросортировочного комплекса мощностью не менее 40,0 тыс. тонн в год</t>
  </si>
  <si>
    <t>Создание автоматизированного поста наблюдения за загрязнением атмосферного воздуха</t>
  </si>
  <si>
    <t>Реализация проектов и акций экологической направленности</t>
  </si>
  <si>
    <t>Привлечение общественности к участию в разработке и принятии решений по вопросам экологии, подготовке предложений по охране окружающей среды в рамках деятельности общественного совета по охране окружающей среды в г. Зеленогорске</t>
  </si>
  <si>
    <t>УСЗН</t>
  </si>
  <si>
    <t>Управление образования</t>
  </si>
  <si>
    <t>Развитие форм и методов реабилитации инвалидов, в том числе детей-инвалидов, проживающих в семьях</t>
  </si>
  <si>
    <t xml:space="preserve">Наименование мероприятия </t>
  </si>
  <si>
    <t>1.24.1.</t>
  </si>
  <si>
    <t>1.24.2.</t>
  </si>
  <si>
    <t>1.24.3.</t>
  </si>
  <si>
    <t>1.24.4.</t>
  </si>
  <si>
    <t>3.36.1.</t>
  </si>
  <si>
    <t>3.36.2.</t>
  </si>
  <si>
    <t>3.37.1.</t>
  </si>
  <si>
    <t>3.37.2.</t>
  </si>
  <si>
    <t>3.40.1.</t>
  </si>
  <si>
    <t>3.40.2.</t>
  </si>
  <si>
    <t>3.41.1.</t>
  </si>
  <si>
    <t>3.41.2.</t>
  </si>
  <si>
    <t>3.41.3.</t>
  </si>
  <si>
    <t>3.48.1.</t>
  </si>
  <si>
    <t>3.48.2.</t>
  </si>
  <si>
    <t>Отклонение %</t>
  </si>
  <si>
    <t>План</t>
  </si>
  <si>
    <t>Факт</t>
  </si>
  <si>
    <t xml:space="preserve">Объем отгруженных товаров, выполненных работ и услуг собственными силами организаций </t>
  </si>
  <si>
    <r>
      <t>Объем отгруженных товаров, выполненных работ и услуг собственными силами по промышленным видам деятельности</t>
    </r>
    <r>
      <rPr>
        <i/>
        <sz val="10"/>
        <color rgb="FF000000"/>
        <rFont val="Times New Roman"/>
        <family val="1"/>
        <charset val="204"/>
      </rPr>
      <t xml:space="preserve"> </t>
    </r>
  </si>
  <si>
    <t>тыс. рублей</t>
  </si>
  <si>
    <t xml:space="preserve">Примечание </t>
  </si>
  <si>
    <t>руб.</t>
  </si>
  <si>
    <t>Объем инвестиций в основной капитал за счет всех источников финансирования</t>
  </si>
  <si>
    <t>Темп роста объема инвестиций в основной капитал к базовому году в сопоставимых ценах</t>
  </si>
  <si>
    <t>Среднегодовая численность занятых в экономике</t>
  </si>
  <si>
    <t>тыс. чел.</t>
  </si>
  <si>
    <t>Среднемесячная заработная плата работников организаций города</t>
  </si>
  <si>
    <t>Темп роста реальной заработной платы работников организаций города к базовому году</t>
  </si>
  <si>
    <t>Производительность труда</t>
  </si>
  <si>
    <t>Темп роста производительности труда к базовому году</t>
  </si>
  <si>
    <t xml:space="preserve">Смертность населения трудоспособного возраста </t>
  </si>
  <si>
    <t>на 100 тыс. населен.</t>
  </si>
  <si>
    <t>Среднегодовая численность населения</t>
  </si>
  <si>
    <t xml:space="preserve">Доля населения, занимающегося физической культурой и спортом по месту работы, в общей численности населения, занятого в экономике
</t>
  </si>
  <si>
    <t xml:space="preserve">Доля населения, систематически занимающегося физической культурой и спортом
</t>
  </si>
  <si>
    <t xml:space="preserve">Доля лиц, занимающихся по программам спортивной подготовки в физкультурно-спортивных учреждениях 
</t>
  </si>
  <si>
    <t>Количество преступлений, совершаемых несовершеннолетними или при их участии</t>
  </si>
  <si>
    <t>Снижение количества погибших и пострадавших от чрезвычайных ситуаций природного и техногенного характера</t>
  </si>
  <si>
    <t>Охват населения по обучению способам защиты и действиям в чрезвычайных ситуациях в мирное и военное время</t>
  </si>
  <si>
    <t>Охват оповещением территории города Зеленогорска об угрозе возникновения и возникновении чрезвычайных ситуаций в мирное и военное время</t>
  </si>
  <si>
    <t>Количество совершенных на территории города Зеленогорска террористических актов</t>
  </si>
  <si>
    <t>Удельный вес граждан, фактически пользующихся мерами социальной поддержки от общего количества граждан, имеющих право на меры социальной поддержки</t>
  </si>
  <si>
    <t>11/34</t>
  </si>
  <si>
    <t>Фондоотдача</t>
  </si>
  <si>
    <t>1.24.5.</t>
  </si>
  <si>
    <t>МКУ "Комитет по делам культуры"</t>
  </si>
  <si>
    <t>рублей</t>
  </si>
  <si>
    <t>Объем отгруженных товаров, выполеннных работ и услуг собственными силами сельского хозяйства в хозяйствах всех категорий</t>
  </si>
  <si>
    <t>Темп роста объема отгруженных товаров, выполеннных работ и услуг собственными силами сельского хозяйства в хозяйствах всех категорий</t>
  </si>
  <si>
    <t>1.24.6.</t>
  </si>
  <si>
    <t>МКУ "КФиС"</t>
  </si>
  <si>
    <t>2.44.1.</t>
  </si>
  <si>
    <t>3.48.3.</t>
  </si>
  <si>
    <t>Формирование инвестиционного потенциала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</si>
  <si>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Оказание информационной, методической поддержки Общественной палате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</si>
  <si>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3.48.4.</t>
  </si>
  <si>
    <t>3.33.1.</t>
  </si>
  <si>
    <t>3.33.2.</t>
  </si>
  <si>
    <t>Смертность детей в возрасте 0-1 год (младенческая смертность)</t>
  </si>
  <si>
    <t xml:space="preserve">Обеспечение информационной открытости деятельности органов местного самоуправления  г. Зеленогорска и повышения степени информированности населения и организаций о деятельности и решениях органов местного самоуправления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 </t>
  </si>
  <si>
    <t>3.35.1.</t>
  </si>
  <si>
    <t>3.35.2.</t>
  </si>
  <si>
    <t>3.35.3.</t>
  </si>
  <si>
    <r>
      <t xml:space="preserve">Доля многоквартирных домов, оснащенных </t>
    </r>
    <r>
      <rPr>
        <sz val="10"/>
        <color theme="1"/>
        <rFont val="Times New Roman"/>
        <family val="1"/>
        <charset val="204"/>
      </rPr>
      <t>системами дистанционного учета и контроля энергоресурсов и энергоэффективности</t>
    </r>
  </si>
  <si>
    <t>Общий коэффициент рождаемости населения</t>
  </si>
  <si>
    <t>Общий коэффициент смертности населения</t>
  </si>
  <si>
    <t>на 1 000 чел. населения</t>
  </si>
  <si>
    <t>Доля многоквартирных домов, требующих проведения капитального ремонта, в общем количестве многоквартирных домов</t>
  </si>
  <si>
    <t>на 10 000 чел. населения</t>
  </si>
  <si>
    <t>Доля населения, участвующего в культурно-досуговых мероприятиях, организованных органами местного самоуправления и муниципальными учреждениями культуры, в том числе</t>
  </si>
  <si>
    <t>в платных культурно-досуговых мероприятиях</t>
  </si>
  <si>
    <t>4/57,1</t>
  </si>
  <si>
    <t xml:space="preserve">Внебюджетные источники (средства филиала ПАО «ОГК-2» Красноярская ГРЭС-2)    </t>
  </si>
  <si>
    <t>Внебюджетные источники (средства УМ АТП)</t>
  </si>
  <si>
    <t>Количество новых рабочих мест</t>
  </si>
  <si>
    <t xml:space="preserve">Концессионное соглашение на создание и реконструкцию полигона ТБО в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Зеленогорске от 21.12.2015.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простого товарищества, состоящего из ООО «Экоресурс», ООО «Вторичные ресурсы Красноярск», ООО «ЭКОСТРОЙ-ИНВЕСТ»)
</t>
  </si>
  <si>
    <t>2.13.1.</t>
  </si>
  <si>
    <t>2.13.2.</t>
  </si>
  <si>
    <t xml:space="preserve">Внебюджетные источники (средства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</t>
  </si>
  <si>
    <t>2.10.1.</t>
  </si>
  <si>
    <t>2.10.2.</t>
  </si>
  <si>
    <t>2.12.1.</t>
  </si>
  <si>
    <t>2.12.2.</t>
  </si>
  <si>
    <t>87.1</t>
  </si>
  <si>
    <t>110.1</t>
  </si>
  <si>
    <t>110.2</t>
  </si>
  <si>
    <t>110.3</t>
  </si>
  <si>
    <t>110.4</t>
  </si>
  <si>
    <t>116.1</t>
  </si>
  <si>
    <t>116.2</t>
  </si>
  <si>
    <t>116.3</t>
  </si>
  <si>
    <t>116.4</t>
  </si>
  <si>
    <t>116.5</t>
  </si>
  <si>
    <t>119.1</t>
  </si>
  <si>
    <t>119.2</t>
  </si>
  <si>
    <t>119.3</t>
  </si>
  <si>
    <t>119.4</t>
  </si>
  <si>
    <t>129.1</t>
  </si>
  <si>
    <t>129.2</t>
  </si>
  <si>
    <t>129.3</t>
  </si>
  <si>
    <t>129.4</t>
  </si>
  <si>
    <t>145.1</t>
  </si>
  <si>
    <t>145.2</t>
  </si>
  <si>
    <t>145.3</t>
  </si>
  <si>
    <t>145.4</t>
  </si>
  <si>
    <t>152.1</t>
  </si>
  <si>
    <t>152.2</t>
  </si>
  <si>
    <t>152.3</t>
  </si>
  <si>
    <t>152.4</t>
  </si>
  <si>
    <t>Снижение числа подростков, состоящих на учете в комиссии по делам несовершеннолетних, за счет профилактики и обеспечения их занятости в МБУ «МЦ» во внешкольное время, в том числе их трудовая занятость</t>
  </si>
  <si>
    <t>- учреждения физической культуры и спорта</t>
  </si>
  <si>
    <t>Информирование населения о принятых нормативных правовых актах Российской Федерации, Красноярского края, муниципальных правовых актах                                                                                                                      г. Зеленогорска в области охраны окружающей среды, о состоянии окружающей среды на территории города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</si>
  <si>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</si>
  <si>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Цель 2 уровня: - достижение устойчивых темпов роста производства продукции для удовлетворения спроса на внутреннем и внешнем рынках за счет развития традиционных секторов экономики и создания новых высокотехнологичных 
производств</t>
  </si>
  <si>
    <t>на 1000 родившихся живыми</t>
  </si>
  <si>
    <t>на 100 000 детей соответствующего возраста</t>
  </si>
  <si>
    <t xml:space="preserve">Доля занятых в экономике в общей численности трудоспособного населения 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</si>
  <si>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</t>
  </si>
  <si>
    <t>Коэффициент естественного прироста (убыли) населения</t>
  </si>
  <si>
    <t>Коэффициент миграционного прироста (снижения) населения</t>
  </si>
  <si>
    <t>Количество обустроенных общественных пространств и дворовых территорий нарастающим итогом</t>
  </si>
  <si>
    <t>Целевые ориентиры Стратегии социально-экономического развития города Зеленогорска на период до 2030 года и Плана мероприятий по ее реализации за 2019 год</t>
  </si>
  <si>
    <t>1.11.</t>
  </si>
  <si>
    <t>Создание «Агентства городского развития»</t>
  </si>
  <si>
    <t>1.12.</t>
  </si>
  <si>
    <t xml:space="preserve">Запуск акселерационных программ для начинающих предпринимателей и дальнейшее развитие системы акселерации субъектов МСП </t>
  </si>
  <si>
    <t>1.15.</t>
  </si>
  <si>
    <t xml:space="preserve">Организация содействия субъектам МСП по участию в городских выставочно-ярмарочных мероприятиях </t>
  </si>
  <si>
    <t>3.52.</t>
  </si>
  <si>
    <t>Установка автоматизированной системы передачи данных контроля, мониторинга и прогнозирования состояния объектов электроснабжения города на пульт управления оперативно-диспетчерской службы (ОДС)</t>
  </si>
  <si>
    <t>Внебюджетные средства</t>
  </si>
  <si>
    <t>Внебюджетные источники (средства КГБПОУ «Зеленогорский техникум промышленных технологий и сервиса» от приносящей доход  деятельности)</t>
  </si>
  <si>
    <t>Муниципальная программа «Развитие культуры города Зеленогорска»</t>
  </si>
  <si>
    <t>Справочно 2018г.</t>
  </si>
  <si>
    <t>ИТОГО     2019г.</t>
  </si>
  <si>
    <t xml:space="preserve">В  отдел экономики Администрации ЗАТО г. Зеленогорска </t>
  </si>
  <si>
    <t>Внебюджетные источники (средства МУП ЭС)</t>
  </si>
  <si>
    <t>Муниципальная программа «Обеспечение безопасности населения города Зеленогорска».</t>
  </si>
  <si>
    <t>3.33.3.</t>
  </si>
  <si>
    <t>МКУ "Служба ГО и ЧС"</t>
  </si>
  <si>
    <t>Цель 2 уровня – стимулирование культурно-творческой активности населения, поддержка творческих союзов, объединений, деятельность которых направлена на формирование социокультурной идентичности и реализацию возможностей творческой самореализации каждого жителя Зеленогорска</t>
  </si>
  <si>
    <t>Количество зарегистрированных дорожно-транспортных происшествий</t>
  </si>
  <si>
    <t>ИТОГО     2018-2019гг.</t>
  </si>
  <si>
    <t>КГБПОУ «Зеленогорский техникум промышленных технологий и сервиса»</t>
  </si>
  <si>
    <t>Филиал ПАО «ОГК-2» Красноярская ГРЭС-2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</si>
  <si>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</si>
  <si>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Численность участников клубных формирований</t>
  </si>
  <si>
    <t>Количество участников трудовых отрядов Главы ЗАТО г. Зеленогорска</t>
  </si>
  <si>
    <t xml:space="preserve">Количества пожаров на территории города </t>
  </si>
  <si>
    <t xml:space="preserve">Фондоотдача </t>
  </si>
  <si>
    <t xml:space="preserve">- учреждения культуры </t>
  </si>
  <si>
    <t xml:space="preserve">- учреждения физкультуры и спорта </t>
  </si>
  <si>
    <t xml:space="preserve">- учреждения социальной защиты населения </t>
  </si>
  <si>
    <t xml:space="preserve">- образовательные учреждения  </t>
  </si>
  <si>
    <t xml:space="preserve">- учреждения культуры  </t>
  </si>
  <si>
    <t xml:space="preserve">- учреждения социальной защиты населения  </t>
  </si>
  <si>
    <t>Количество участников Российского движения школьников</t>
  </si>
  <si>
    <t>Цель 2 уровня – повышение уровня и качества жизни граждан, нуждающихся в социальной поддержке, повышение доступности предоставления различных услуг в сфере социального обслуживания и помощи слабо защищенным слоям населения  и любому человеку, попавшему в трудную жизненную ситуацию</t>
  </si>
  <si>
    <t>12/37,5</t>
  </si>
  <si>
    <t>В рамках реализации муниципальной программы «Развитие малого и среднего предпринимательства в г. Зеленогорске»</t>
  </si>
  <si>
    <t xml:space="preserve">Расчет показателя в 2019 году произведен в соответствии с утвержденной методикой
</t>
  </si>
  <si>
    <t>По итогам независимой оценки качества образовательной деятельности (2017 год), проводимой 1 раз в три года</t>
  </si>
  <si>
    <t>В связи с уточнением методики  расчета (по факту учитывались все проведенные мероприятия ГТО независимо от масштабов мероприятий)</t>
  </si>
  <si>
    <t xml:space="preserve">Внесено 3979 музейных предметов в электронный каталог Российской Федерации в 2019 году </t>
  </si>
  <si>
    <t>Средства Федерального фонда обязательного медицинского страхования, Территориального фонда обязательного медицинского страхования Красноярского края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Филиала ФГБУ ФСНКЦ ФМБА России КБ № 42)</t>
  </si>
  <si>
    <t xml:space="preserve">Внебюджетные источники (средства КГБПОУ «Зеленогорский техникум промышленных технологий и сервиса»)                                                                                                                                                                        </t>
  </si>
  <si>
    <t>МКУ «Комитет по делам культуры»</t>
  </si>
  <si>
    <t>МКУ «КФиС»</t>
  </si>
  <si>
    <t xml:space="preserve">Внебюджетные средства </t>
  </si>
  <si>
    <t>Внебюджетные источники (средства «АО ТВЭЛ», АО «ПО ЭХЗ»)</t>
  </si>
  <si>
    <t xml:space="preserve"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 </t>
  </si>
  <si>
    <t>Государственная программа Красноярского края «Развитие инвестиционной, инновационной деятельности, малого и среднего предпринимательства на территории края»                                                      Муниципальная программа «Развитие малого и среднего предпринимательства в городе Зеленогорске»                                                                                                                                                                       Внебюджетные источники (средства АО «МСП Банк», НКО «Фонд развития предпринимательства города Зеленогорска», АО «Агентство развития бизнеса и микрокредитная компания»)</t>
  </si>
  <si>
    <t>Государственная программа Красноярского края «Содействие занятости населения»</t>
  </si>
  <si>
    <t>Государственная программа Красноярского края «Содействие занятости населения»                                                                                                                                                                 Внебюджетные источники (средства организаций)</t>
  </si>
  <si>
    <t>Государственная программа Красноярского края «Содействие занятости населения»                                                                                                                                                             Внебюджетные источники (средства организаций)</t>
  </si>
  <si>
    <t xml:space="preserve">Государственная программа Красноярского края «Содействие занятости населения» </t>
  </si>
  <si>
    <t xml:space="preserve">Государственная программа Красноярского края «Содействие занятости населения» 
Внебюджетные источники (средства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</t>
  </si>
  <si>
    <t xml:space="preserve">Муниципальная программа «Развитие образования в городе Зеленогорске» </t>
  </si>
  <si>
    <t>Муниципальная программа «Развитие культуры города Зеленогорска»                                                                                   Внебюджетные источники (средства МКУ «Комитет по делам культуры»)</t>
  </si>
  <si>
    <t xml:space="preserve">Муниципальная программа «Развитие физической культуры и спорта в городе Зеленогорске» </t>
  </si>
  <si>
    <t>Государственная программа Российской Федерации «Развитие образования» Государственная программа Красноярского края «Развитие образования» 
Внебюджетные средства</t>
  </si>
  <si>
    <t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
Внебюджетные средства</t>
  </si>
  <si>
    <t xml:space="preserve">Государственная программа Красноярского края «Развитие физической культуры и спорта»                                           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</t>
  </si>
  <si>
    <t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</t>
  </si>
  <si>
    <t xml:space="preserve">Муниципальная программа «Развитие образования в городе Зеленогорске»
Внебюджетные источники (средства АО «ПО ЭХЗ»)
</t>
  </si>
  <si>
    <t xml:space="preserve"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                              Внебюджетные источники (средства КГБПОУ «Зеленогорский техникум промышленных технологий и сервиса»)   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</si>
  <si>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«Развитие образования»   
Внебюджетны средства</t>
  </si>
  <si>
    <t xml:space="preserve">Государственная программа Красноярского края «Развитие образования»  
Муниципальная программа «Развитие образования в городе Зеленогорске» 
Муниципальная программа «Капитальный ремонт в городе Зеленогорске»на 
Муниципальная программа «Защита населения и территории города Зеленогорска от чрезвычайных ситуаций природного и техногенного характера»  
Муниципальная программа «Социальная защита и социальная поддержка населения города Зеленогорска»  
Внебюджетные источники (средства КГБПОУ «Зеленогорский техникум промышленных технологий и сервиса» от платной деятельности)                                               </t>
  </si>
  <si>
    <t xml:space="preserve"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                           Муниципальная программа «Развитие образования в городе Зеленогорске»                                                                                                                                                          Муниципальная программа «Капитальный ремонт в городе Зеленогорске»                                                                                                                                                                                     Муниципальная программа «Защита населения и территории города Зеленогорска от чрезвычайных ситуаций природного и техногенного характера»                                                                                                                                            Муниципальная программа «Социальная защита и социальная поддержка населения города Зеленогорска»                                      </t>
  </si>
  <si>
    <t xml:space="preserve"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Госкорпорации «Росатом»,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</si>
  <si>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                            Внебюджетные источники (средства КГБПОУ «Зеленогорский техникум промышленных технологий и сервиса»)</t>
  </si>
  <si>
    <t xml:space="preserve">Государственная программа Красноярского края «Развитие образования»  
Государственная программа Красноярского края «Развитие образования» 
Внебюджетные средства </t>
  </si>
  <si>
    <t>Внебюджетные источники (средства филиала ФГБУ ФСНКЦ ФМБА России КБ № 42)</t>
  </si>
  <si>
    <t xml:space="preserve">Средства Территориального фонда обязательного медицинского страхования Красноярского края      </t>
  </si>
  <si>
    <t>Федеральный бюджет (средства ФМБА в рамках реализации приоритетного проекта «Создание новой модели медицинской организации, оказывающей первичную медико-санитарную помощь»)
Внебюджетные источники (средства филиала ФГБУ ФСНКЦ ФМБА России КБ № 42)</t>
  </si>
  <si>
    <t xml:space="preserve">Средства Территориального фонда обязательного медицинского страхования Красноярского края     </t>
  </si>
  <si>
    <t>Средства Территориального фонда обязательного медицинского страхования Красноярского края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Территориального фонда обязательного медицинского страхования Красноярского края)</t>
  </si>
  <si>
    <t xml:space="preserve">Муниципальная программа «Развитие физической культуры и спорта в городе Зеленогорске» 
Внебюджетные источники (средства муниципальных бюджетных учреждений, находящихся в ведении МКУ «КФиС», АО «ПО ЭХЗ») </t>
  </si>
  <si>
    <t xml:space="preserve">Государственная программа Красноярского края «Развитие физической культуры и спорта» 
Муниципальная программа «Развитие физической культуры и спорта в городе Зеленогорске» 
Внебюджетные источники (средства муниципальных бюджетных учреждений, находящихся в ведении МКУ «КФиС») </t>
  </si>
  <si>
    <t xml:space="preserve">Муниципальная программа «Развитие физической культуры и спорта в городе Зеленогорске»  
Внебюджетные источники (средства МКУ «КФиС», АО «ПО ЭХЗ») </t>
  </si>
  <si>
    <t xml:space="preserve">Муниципальная программа «Развитие физической культуры и спорта в городе Зеленогорске» 
Внебюджетные источники (средства МКУ «КФиС» от приносящей доход деятельности) </t>
  </si>
  <si>
    <t>Государственная программа Красноярского края «Развитие физической культуры и спорта»  
Муниципальная программа «Развитие физической культуры и спорта в городе Зеленогорске» 
 Внебюджетные источники (средства АО «ПО ЭХЗ»)</t>
  </si>
  <si>
    <t xml:space="preserve">Государственная программа Красноярского края «Развитие физической культуры и спорта»
Муниципальная программа «Развитие физической культуры и спорта в городе Зеленогорске» 
Муниципальная программа «Капитальное строительство и капитальный ремонт в городе Зеленогорске»                                                                                                                                                      </t>
  </si>
  <si>
    <t>Муниципальная программа «Капитальное строительство и капитальный ремонт в городе Зеленогорске»</t>
  </si>
  <si>
    <t>Государственная программа Красноярского края «Развитие физической культуры и спорта»     
Муниципальная программа «Капитальное строительство и капитальный ремонт в городе Зеленогорске»</t>
  </si>
  <si>
    <t xml:space="preserve">Муниципальная программа «Капитальное строительство и капитальный ремонт в городе Зеленогорске»                                                                                                                                                      </t>
  </si>
  <si>
    <t>Государственная программа Красноярского края «Развитие культуры и туризма»  
Внебюджетные средства (средства Госкорпорации «Росатом»)</t>
  </si>
  <si>
    <t xml:space="preserve">Муниципальная программа «Развитие культуры города Зеленогорска» </t>
  </si>
  <si>
    <t>Муниципальная программа «Развитие физической культуры и спорта в городе Зеленогорске»</t>
  </si>
  <si>
    <t>Муниципальная программа «Гражданское общество – закрытое административно-территориальное образование Зеленогорск»</t>
  </si>
  <si>
    <t xml:space="preserve">Муниципальная программа «Развитие молодежной политики города Зеленогорска» </t>
  </si>
  <si>
    <t xml:space="preserve">Государственная программа Красноярского края «Молодежь Красноярского края в XXI веке» 
Муниципальная программа «Развитие молодежной политики города Зеленогорска» 
</t>
  </si>
  <si>
    <t xml:space="preserve">Государственная программа Красноярского края «Молодежь Красноярского края в XXI веке»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</si>
  <si>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«Молодежь Красноярского края в XXI веке»                                                                                                                                                       </t>
  </si>
  <si>
    <t>Государственная программа Красноярского края «Молодежь Красноярского края в XXI веке» 
Муниципальная программа «Развитие молодежной политики города Зеленогорска»</t>
  </si>
  <si>
    <t xml:space="preserve">Государственная программа Красноярского края «Реформирование и модернизация жилищно-коммунального хозяйства»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 
Внебюджетные источники (средства МУП ТС)
</t>
  </si>
  <si>
    <t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
Внебюджетные источники (средства МУП ЭС)</t>
  </si>
  <si>
    <t xml:space="preserve">Региональная программа капитального ремонта общего имущества в многоквартирных домах, расположенных на территории Красноярского края, на период с 2014-2043 годы.                                                          Муниципальная программа «Капитальное строительство и капитальный ремонт в городе Зеленогорске» 
Внебюджетные источники (средства собственников помещений в многоквартирных домах)
</t>
  </si>
  <si>
    <t>Государственная программа Красноярского края «Развитие транспортной системы»                                                                                                                                                                                                         Муниципальная программа «Развитие транспортной системы в городе Зеленогорске»</t>
  </si>
  <si>
    <t>Муниципальная программа «Развитие транспортной системы в городе Зеленогорске»</t>
  </si>
  <si>
    <t xml:space="preserve">Государственная программа Красноярского края «Содействие органам местного самоуправления в формировании современной городской среды» 
Муниципальная программа «Формирование современной городской среды в городе Зеленогорске» </t>
  </si>
  <si>
    <t>Государственная программа Красноярского края «Содействие органам местного самоуправления в формировании современной городской среды» 
Муниципальная программа «Формирование современной городской среды в городе Зеленогорске»
Внебюджетные источники (средства собственников помещений в многоквартирных домах)</t>
  </si>
  <si>
    <t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</t>
  </si>
  <si>
    <t xml:space="preserve">Государственная программа Красноярского края «Развитие транспортной системы»                                                                                                                                               Муниципальная программа «Развитие траспортной системы в городе Зеленогорске»                                                                                                                                                     Муниципальная программа «Развитие культуры города Зеленогорска» 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</si>
  <si>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транспортной системы»                                                                                                                    Муниципальная программа «Развитие траспортной системы в городе Зеленогорске»                                                                                                     </t>
  </si>
  <si>
    <t>Внебюджетные источники (средства филиала ПАО «ОГК-2» Красноярская ГРЭС-2)</t>
  </si>
  <si>
    <t xml:space="preserve">Муниципальная программа «Охрана окружающей среды и защита городских лесов на территории города Зеленогорска» </t>
  </si>
  <si>
    <t>Муниципальная программа «Защита населения и территории города Зеленогорска от чрезвычайных ситуаций природного и техногенного характера»</t>
  </si>
  <si>
    <t xml:space="preserve">Муниципальная программа «Защита населения и территории города Зеленогорска от чрезвычайных ситуаций природного и техногенного характера» </t>
  </si>
  <si>
    <t xml:space="preserve">Муниципальная программа «Социальная защита и социальная поддержка населения города Зеленогорска» </t>
  </si>
  <si>
    <t xml:space="preserve">Государственная программа Красноярского края «Развитие системы социальной поддержки граждан»
Муниципальная программа «Социальная защита и социальная поддержка населения города Зеленогорска» 
</t>
  </si>
  <si>
    <t xml:space="preserve">Муниципальная программа «Социальная защита и социальная поддержка населения города Зеленогорска»
Внебюджетные источники (средства МКУ «Комплексный центр социального обслуживания населения г. Зеленогорска») </t>
  </si>
  <si>
    <t>Муниципальная программа «Муниципальное имущество и земельные ресурсы города Зеленогорска»</t>
  </si>
  <si>
    <t xml:space="preserve">Доля детей 1и 2 группы здоровья в соответствии с информацией, предоставленной филиалом ФГБУ ФСНКЦ ФМБА России КБ № 42 </t>
  </si>
  <si>
    <t>Муниципальная программа «Защита населения и территории города Зеленогорска от чрезвычайных ситуаций природного и техногенного характера» 
Внебюджетные средства (средства муниципальных бюджетных учреждений, находящихся в ведении МКУ «Комитет по делам культуры»)</t>
  </si>
  <si>
    <t>К цифровой платформе «Российская электронная школа» подключены в апробационном режиме три учреждения: МБОУ «СОШ № 161», МБОУ "Гимназия № 164", МБОУ "Лицей № 174")</t>
  </si>
  <si>
    <t>Из 28 учреждение образования инновационные образовательные пространства созданы в 2 МБОУ (СОШ №№ 161,164, 163, 167, 174) и 6 МБДОУ (д/с №№ 7, 14, 16, 18,  23, 32, )</t>
  </si>
  <si>
    <t>2018 г. - в 12 учреждениях из 32 МБОУ
2019 г. - в 10 учреждених из 30 МБОУ (за счет реорганизации учреждений дошкольного образования путем присоединения МБДОУ д/с № 7 к МБДОУ д/с № 9 и МБДОУ д/с № 22 к МБДОУ д/с № 21)</t>
  </si>
  <si>
    <t>2018 год - 19 МБДОУ, 6 МБОУ;
2019 г. - 17 МБДОУ, 6 МБОУ  (за счет реорганизации учреждений дошкольного образования путем присоединения МБДОУ д/с № 7 к МБДОУ д/с № 9 и МБДОУ д/с № 22 к МБДОУ д/с № 21)</t>
  </si>
  <si>
    <t>2018 г. - 4 МБДОУ(д/с №№ 6, 18, 23, 32)
2019 г. - 5 МБДОУ(д/с №№ 6, 16, 18, 23, 32)</t>
  </si>
  <si>
    <t>Создание эффективной системы противодействия коррупции в деятельности  органов местного самоуправления 
г. Зеленогорска, муниципальных учреждений и предприятий г. Зеленогорска, обеспечение защиты прав и законных интересов граждан и общества от проявлений коррупции</t>
  </si>
  <si>
    <t>Единственный экземпляр на 21 листах</t>
  </si>
  <si>
    <t xml:space="preserve">Численность населения, систематически занимающегося физической культурой и спортом:
2018 г. - 22 036человек
2019 г. - 23 080 человек
</t>
  </si>
  <si>
    <t xml:space="preserve">Численность лиц с ограниченными возможностями здоровья и инвалидов, систематически занимающихся физической культурой и спортом:
2018 г. - 502 человека
2019 г. -  552 человека </t>
  </si>
  <si>
    <t>С 2019 года по программама спроривной подготовки проводят занятия все спортивные школы, в том числе и МБУ СШ им. Д.Ф. Кудрина</t>
  </si>
  <si>
    <t>В декабре 2019 году введена в эксплуатацию "Комплексная площадка для подвижных игр" площадью 1667 кв.м. в районе городского бассейни "Волна"</t>
  </si>
  <si>
    <t>Факт количества участников клубных формирований соответстует "дорожной карте", утвержденной распоряжением Правительства РФ от 28 декабря 2012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 2606-р</t>
  </si>
  <si>
    <t>В 2019 году завершены работы по капитальному ремонту многоквартирных домах включенных в краткосрочный план 2017-2018 годов</t>
  </si>
  <si>
    <t>Оклонение от планового значения 2019 года связано с недостаточным финансированием (увеличение сметной стоимости: стомости строительно-монтажных работ и стоимости материалов).</t>
  </si>
  <si>
    <t>12/37</t>
  </si>
  <si>
    <r>
      <t>Единственный экземпляр на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8  </t>
    </r>
    <r>
      <rPr>
        <sz val="11"/>
        <color theme="1"/>
        <rFont val="Times New Roman"/>
        <family val="1"/>
        <charset val="204"/>
      </rPr>
      <t>листах</t>
    </r>
  </si>
  <si>
    <t>Информация, содержащая коммерческую тайну</t>
  </si>
  <si>
    <r>
  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Times New Roman"/>
        <family val="1"/>
        <charset val="204"/>
      </rPr>
      <t>(без информации, относящейся к коммерческой тайне, и информации для служебного пользования)</t>
    </r>
  </si>
  <si>
    <t>Информация об объемах и источниках финансирования мероприятий Плана мероприятий по реализации Стратегии социально-экономического развития города Зеленогорска 
на период до 2030 года за 2019 год</t>
  </si>
  <si>
    <t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(без информации, относящейся к коммерческой тайне, и информации для служебного пользования)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</si>
</sst>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"/>
    <numFmt numFmtId="167" formatCode="#,##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4" fillId="0" borderId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/>
    <xf numFmtId="165" fontId="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8" fillId="0" borderId="1" xfId="0" applyFont="1" applyBorder="1" applyAlignment="1">
      <alignment horizontal="left" vertical="center" wrapText="1" indent="1"/>
    </xf>
    <xf numFmtId="4" fontId="7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/>
    </xf>
    <xf numFmtId="165" fontId="7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left"/>
    </xf>
    <xf numFmtId="4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4" fillId="0" borderId="1" xfId="0" applyFont="1" applyBorder="1" applyAlignment="1">
      <alignment horizontal="left" vertical="top" wrapText="1"/>
    </xf>
    <xf numFmtId="0" fontId="1" fillId="0" borderId="0" xfId="0" applyFont="1" applyFill="1"/>
    <xf numFmtId="165" fontId="8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2" fillId="0" borderId="0" xfId="0" applyFont="1" applyAlignment="1">
      <alignment horizontal="left" vertical="top"/>
    </xf>
    <xf numFmtId="49" fontId="1" fillId="0" borderId="0" xfId="0" applyNumberFormat="1" applyFont="1"/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/>
    </xf>
    <xf numFmtId="1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left" vertical="top" wrapText="1"/>
    </xf>
    <xf numFmtId="164" fontId="27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left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165" fontId="14" fillId="0" borderId="0" xfId="0" applyNumberFormat="1" applyFont="1"/>
    <xf numFmtId="0" fontId="14" fillId="0" borderId="0" xfId="1" applyFont="1" applyAlignment="1">
      <alignment horizontal="left" vertical="center"/>
    </xf>
    <xf numFmtId="165" fontId="14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/>
    </xf>
    <xf numFmtId="165" fontId="14" fillId="0" borderId="5" xfId="0" applyNumberFormat="1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/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7" fontId="14" fillId="0" borderId="1" xfId="0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top"/>
    </xf>
    <xf numFmtId="0" fontId="31" fillId="0" borderId="3" xfId="0" applyFont="1" applyFill="1" applyBorder="1" applyAlignment="1">
      <alignment horizontal="left" vertical="top"/>
    </xf>
    <xf numFmtId="0" fontId="31" fillId="0" borderId="4" xfId="0" applyFont="1" applyFill="1" applyBorder="1" applyAlignment="1">
      <alignment horizontal="left" vertical="top"/>
    </xf>
    <xf numFmtId="4" fontId="14" fillId="0" borderId="1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4" fillId="0" borderId="5" xfId="0" applyFont="1" applyFill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4" fillId="3" borderId="5" xfId="0" applyFont="1" applyFill="1" applyBorder="1"/>
    <xf numFmtId="0" fontId="25" fillId="3" borderId="5" xfId="0" applyFont="1" applyFill="1" applyBorder="1"/>
    <xf numFmtId="165" fontId="25" fillId="3" borderId="5" xfId="0" applyNumberFormat="1" applyFont="1" applyFill="1" applyBorder="1" applyAlignment="1">
      <alignment horizontal="center" vertical="top"/>
    </xf>
    <xf numFmtId="165" fontId="14" fillId="0" borderId="1" xfId="0" applyNumberFormat="1" applyFont="1" applyBorder="1" applyAlignment="1">
      <alignment horizontal="center" vertical="top"/>
    </xf>
    <xf numFmtId="165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167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left"/>
    </xf>
    <xf numFmtId="165" fontId="25" fillId="0" borderId="4" xfId="0" applyNumberFormat="1" applyFont="1" applyBorder="1" applyAlignment="1">
      <alignment horizontal="center"/>
    </xf>
    <xf numFmtId="0" fontId="25" fillId="0" borderId="2" xfId="0" applyFont="1" applyBorder="1"/>
    <xf numFmtId="0" fontId="25" fillId="0" borderId="4" xfId="0" applyFont="1" applyBorder="1"/>
    <xf numFmtId="4" fontId="29" fillId="0" borderId="1" xfId="0" applyNumberFormat="1" applyFont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2" fontId="27" fillId="0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top" wrapText="1"/>
    </xf>
    <xf numFmtId="3" fontId="21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4" fontId="14" fillId="0" borderId="0" xfId="0" applyNumberFormat="1" applyFont="1" applyAlignment="1">
      <alignment horizontal="left"/>
    </xf>
    <xf numFmtId="2" fontId="2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26" fillId="0" borderId="2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26" fillId="3" borderId="2" xfId="0" applyFont="1" applyFill="1" applyBorder="1" applyAlignment="1">
      <alignment horizontal="left" vertical="top"/>
    </xf>
    <xf numFmtId="0" fontId="26" fillId="3" borderId="3" xfId="0" applyFont="1" applyFill="1" applyBorder="1" applyAlignment="1">
      <alignment horizontal="left" vertical="top"/>
    </xf>
    <xf numFmtId="0" fontId="26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4" fontId="1" fillId="4" borderId="3" xfId="0" applyNumberFormat="1" applyFont="1" applyFill="1" applyBorder="1" applyAlignment="1">
      <alignment horizontal="left" vertical="top" wrapText="1"/>
    </xf>
    <xf numFmtId="4" fontId="1" fillId="4" borderId="4" xfId="0" applyNumberFormat="1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/>
    </xf>
    <xf numFmtId="0" fontId="26" fillId="2" borderId="3" xfId="0" applyFont="1" applyFill="1" applyBorder="1" applyAlignment="1">
      <alignment horizontal="left" vertical="top"/>
    </xf>
    <xf numFmtId="0" fontId="26" fillId="2" borderId="4" xfId="0" applyFont="1" applyFill="1" applyBorder="1" applyAlignment="1">
      <alignment horizontal="left" vertical="top"/>
    </xf>
    <xf numFmtId="4" fontId="14" fillId="0" borderId="5" xfId="0" applyNumberFormat="1" applyFont="1" applyBorder="1" applyAlignment="1">
      <alignment horizontal="left" vertical="center" wrapText="1"/>
    </xf>
    <xf numFmtId="4" fontId="14" fillId="0" borderId="7" xfId="0" applyNumberFormat="1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10" xfId="3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233"/>
  <sheetViews>
    <sheetView view="pageBreakPreview" zoomScale="80" zoomScaleNormal="100" zoomScaleSheetLayoutView="80" workbookViewId="0">
      <pane xSplit="2" ySplit="6" topLeftCell="C222" activePane="bottomRight" state="frozen"/>
      <selection activeCell="I40" sqref="I40"/>
      <selection pane="topRight" activeCell="I40" sqref="I40"/>
      <selection pane="bottomLeft" activeCell="I40" sqref="I40"/>
      <selection pane="bottomRight" activeCell="A232" sqref="A232:B234"/>
    </sheetView>
  </sheetViews>
  <sheetFormatPr defaultRowHeight="15" x14ac:dyDescent="0.25"/>
  <cols>
    <col min="1" max="1" width="6.85546875" style="109" customWidth="1"/>
    <col min="2" max="2" width="43.85546875" style="109" customWidth="1"/>
    <col min="3" max="3" width="22.5703125" style="110" customWidth="1"/>
    <col min="4" max="4" width="16.28515625" style="110" customWidth="1"/>
    <col min="5" max="5" width="15.28515625" style="110" customWidth="1"/>
    <col min="6" max="6" width="15.5703125" style="110" customWidth="1"/>
    <col min="7" max="7" width="17.42578125" style="110" customWidth="1"/>
    <col min="8" max="8" width="44.140625" style="142" customWidth="1"/>
    <col min="9" max="16384" width="9.140625" style="109"/>
  </cols>
  <sheetData>
    <row r="1" spans="1:8" ht="60" x14ac:dyDescent="0.25">
      <c r="H1" s="211" t="s">
        <v>729</v>
      </c>
    </row>
    <row r="2" spans="1:8" ht="35.25" customHeight="1" x14ac:dyDescent="0.25">
      <c r="A2" s="221" t="s">
        <v>730</v>
      </c>
      <c r="B2" s="221"/>
      <c r="C2" s="221"/>
      <c r="D2" s="221"/>
      <c r="E2" s="221"/>
      <c r="F2" s="221"/>
      <c r="G2" s="221"/>
      <c r="H2" s="222"/>
    </row>
    <row r="3" spans="1:8" x14ac:dyDescent="0.25">
      <c r="A3" s="111"/>
      <c r="B3" s="111"/>
      <c r="C3" s="112"/>
      <c r="D3" s="112"/>
      <c r="E3" s="112"/>
      <c r="F3" s="112"/>
      <c r="G3" s="112"/>
      <c r="H3" s="113"/>
    </row>
    <row r="4" spans="1:8" ht="15" customHeight="1" x14ac:dyDescent="0.25">
      <c r="A4" s="223" t="s">
        <v>15</v>
      </c>
      <c r="B4" s="223" t="s">
        <v>475</v>
      </c>
      <c r="C4" s="227" t="s">
        <v>451</v>
      </c>
      <c r="D4" s="228"/>
      <c r="E4" s="228"/>
      <c r="F4" s="228"/>
      <c r="G4" s="228"/>
      <c r="H4" s="225" t="s">
        <v>457</v>
      </c>
    </row>
    <row r="5" spans="1:8" ht="42.75" customHeight="1" x14ac:dyDescent="0.25">
      <c r="A5" s="224"/>
      <c r="B5" s="224"/>
      <c r="C5" s="114" t="s">
        <v>456</v>
      </c>
      <c r="D5" s="115" t="s">
        <v>452</v>
      </c>
      <c r="E5" s="115" t="s">
        <v>453</v>
      </c>
      <c r="F5" s="115" t="s">
        <v>454</v>
      </c>
      <c r="G5" s="115" t="s">
        <v>455</v>
      </c>
      <c r="H5" s="226"/>
    </row>
    <row r="6" spans="1:8" x14ac:dyDescent="0.25">
      <c r="A6" s="215" t="s">
        <v>257</v>
      </c>
      <c r="B6" s="216"/>
      <c r="C6" s="216"/>
      <c r="D6" s="216"/>
      <c r="E6" s="216"/>
      <c r="F6" s="216"/>
      <c r="G6" s="216"/>
      <c r="H6" s="217"/>
    </row>
    <row r="7" spans="1:8" x14ac:dyDescent="0.25">
      <c r="A7" s="212" t="s">
        <v>262</v>
      </c>
      <c r="B7" s="213"/>
      <c r="C7" s="213"/>
      <c r="D7" s="213"/>
      <c r="E7" s="213"/>
      <c r="F7" s="213"/>
      <c r="G7" s="213"/>
      <c r="H7" s="214"/>
    </row>
    <row r="8" spans="1:8" x14ac:dyDescent="0.25">
      <c r="A8" s="212" t="s">
        <v>258</v>
      </c>
      <c r="B8" s="213"/>
      <c r="C8" s="213"/>
      <c r="D8" s="213"/>
      <c r="E8" s="213"/>
      <c r="F8" s="213"/>
      <c r="G8" s="213"/>
      <c r="H8" s="214"/>
    </row>
    <row r="9" spans="1:8" x14ac:dyDescent="0.25">
      <c r="A9" s="116" t="s">
        <v>259</v>
      </c>
      <c r="B9" s="218" t="s">
        <v>728</v>
      </c>
      <c r="C9" s="219"/>
      <c r="D9" s="219"/>
      <c r="E9" s="219"/>
      <c r="F9" s="219"/>
      <c r="G9" s="219"/>
      <c r="H9" s="220"/>
    </row>
    <row r="10" spans="1:8" x14ac:dyDescent="0.25">
      <c r="A10" s="116" t="s">
        <v>260</v>
      </c>
      <c r="B10" s="218" t="s">
        <v>728</v>
      </c>
      <c r="C10" s="219"/>
      <c r="D10" s="219"/>
      <c r="E10" s="219"/>
      <c r="F10" s="219"/>
      <c r="G10" s="219"/>
      <c r="H10" s="220"/>
    </row>
    <row r="11" spans="1:8" x14ac:dyDescent="0.25">
      <c r="A11" s="212" t="s">
        <v>261</v>
      </c>
      <c r="B11" s="213"/>
      <c r="C11" s="213"/>
      <c r="D11" s="213"/>
      <c r="E11" s="213"/>
      <c r="F11" s="213"/>
      <c r="G11" s="213"/>
      <c r="H11" s="214"/>
    </row>
    <row r="12" spans="1:8" x14ac:dyDescent="0.25">
      <c r="A12" s="116" t="s">
        <v>430</v>
      </c>
      <c r="B12" s="218" t="s">
        <v>728</v>
      </c>
      <c r="C12" s="219"/>
      <c r="D12" s="219"/>
      <c r="E12" s="219"/>
      <c r="F12" s="219"/>
      <c r="G12" s="219"/>
      <c r="H12" s="220"/>
    </row>
    <row r="13" spans="1:8" ht="45" x14ac:dyDescent="0.25">
      <c r="A13" s="116" t="s">
        <v>431</v>
      </c>
      <c r="B13" s="188" t="s">
        <v>20</v>
      </c>
      <c r="C13" s="191">
        <f>SUM(D13:G13)</f>
        <v>724554.7</v>
      </c>
      <c r="D13" s="191">
        <v>0</v>
      </c>
      <c r="E13" s="191">
        <v>0</v>
      </c>
      <c r="F13" s="191">
        <v>0</v>
      </c>
      <c r="G13" s="191">
        <v>724554.7</v>
      </c>
      <c r="H13" s="190" t="s">
        <v>549</v>
      </c>
    </row>
    <row r="14" spans="1:8" ht="60" x14ac:dyDescent="0.25">
      <c r="A14" s="168" t="s">
        <v>432</v>
      </c>
      <c r="B14" s="189" t="s">
        <v>429</v>
      </c>
      <c r="C14" s="192">
        <f>SUM(D14:G14)</f>
        <v>39523</v>
      </c>
      <c r="D14" s="192">
        <v>0</v>
      </c>
      <c r="E14" s="192">
        <v>39523</v>
      </c>
      <c r="F14" s="192">
        <v>0</v>
      </c>
      <c r="G14" s="191">
        <v>0</v>
      </c>
      <c r="H14" s="190" t="s">
        <v>647</v>
      </c>
    </row>
    <row r="15" spans="1:8" x14ac:dyDescent="0.25">
      <c r="A15" s="212" t="s">
        <v>436</v>
      </c>
      <c r="B15" s="213"/>
      <c r="C15" s="213"/>
      <c r="D15" s="213"/>
      <c r="E15" s="213"/>
      <c r="F15" s="213"/>
      <c r="G15" s="213"/>
      <c r="H15" s="214"/>
    </row>
    <row r="16" spans="1:8" ht="75" x14ac:dyDescent="0.25">
      <c r="A16" s="116" t="s">
        <v>433</v>
      </c>
      <c r="B16" s="188" t="s">
        <v>19</v>
      </c>
      <c r="C16" s="191">
        <f>SUM(D16:G16)</f>
        <v>0</v>
      </c>
      <c r="D16" s="191">
        <v>0</v>
      </c>
      <c r="E16" s="191">
        <v>0</v>
      </c>
      <c r="F16" s="191">
        <v>0</v>
      </c>
      <c r="G16" s="191">
        <v>0</v>
      </c>
      <c r="H16" s="64"/>
    </row>
    <row r="17" spans="1:8" ht="30" x14ac:dyDescent="0.25">
      <c r="A17" s="116" t="s">
        <v>434</v>
      </c>
      <c r="B17" s="188" t="s">
        <v>530</v>
      </c>
      <c r="C17" s="191">
        <f>SUM(D17:G17)</f>
        <v>0</v>
      </c>
      <c r="D17" s="191">
        <v>0</v>
      </c>
      <c r="E17" s="191">
        <v>0</v>
      </c>
      <c r="F17" s="191">
        <v>0</v>
      </c>
      <c r="G17" s="191">
        <v>0</v>
      </c>
      <c r="H17" s="64"/>
    </row>
    <row r="18" spans="1:8" x14ac:dyDescent="0.25">
      <c r="A18" s="212" t="s">
        <v>263</v>
      </c>
      <c r="B18" s="213"/>
      <c r="C18" s="213"/>
      <c r="D18" s="213"/>
      <c r="E18" s="213"/>
      <c r="F18" s="213"/>
      <c r="G18" s="213"/>
      <c r="H18" s="214"/>
    </row>
    <row r="19" spans="1:8" x14ac:dyDescent="0.25">
      <c r="A19" s="212" t="s">
        <v>264</v>
      </c>
      <c r="B19" s="213"/>
      <c r="C19" s="213"/>
      <c r="D19" s="213"/>
      <c r="E19" s="213"/>
      <c r="F19" s="213"/>
      <c r="G19" s="213"/>
      <c r="H19" s="214"/>
    </row>
    <row r="20" spans="1:8" ht="30" x14ac:dyDescent="0.25">
      <c r="A20" s="116" t="s">
        <v>265</v>
      </c>
      <c r="B20" s="188" t="s">
        <v>48</v>
      </c>
      <c r="C20" s="191">
        <f>SUM(D20:G20)</f>
        <v>0</v>
      </c>
      <c r="D20" s="191">
        <v>0</v>
      </c>
      <c r="E20" s="191">
        <v>0</v>
      </c>
      <c r="F20" s="191">
        <v>0</v>
      </c>
      <c r="G20" s="191">
        <v>0</v>
      </c>
      <c r="H20" s="70"/>
    </row>
    <row r="21" spans="1:8" ht="183.75" customHeight="1" x14ac:dyDescent="0.25">
      <c r="A21" s="116" t="s">
        <v>266</v>
      </c>
      <c r="B21" s="188" t="s">
        <v>40</v>
      </c>
      <c r="C21" s="191">
        <f>SUM(D21:G21)</f>
        <v>36199.300000000003</v>
      </c>
      <c r="D21" s="191">
        <v>0</v>
      </c>
      <c r="E21" s="191">
        <v>11179.3</v>
      </c>
      <c r="F21" s="191">
        <v>300</v>
      </c>
      <c r="G21" s="191">
        <v>24720</v>
      </c>
      <c r="H21" s="117" t="s">
        <v>648</v>
      </c>
    </row>
    <row r="22" spans="1:8" ht="77.25" customHeight="1" x14ac:dyDescent="0.25">
      <c r="A22" s="116" t="s">
        <v>267</v>
      </c>
      <c r="B22" s="188" t="s">
        <v>30</v>
      </c>
      <c r="C22" s="191">
        <f>SUM(D22:G22)</f>
        <v>0</v>
      </c>
      <c r="D22" s="191">
        <v>0</v>
      </c>
      <c r="E22" s="191">
        <v>0</v>
      </c>
      <c r="F22" s="191">
        <v>0</v>
      </c>
      <c r="G22" s="191">
        <v>0</v>
      </c>
      <c r="H22" s="70"/>
    </row>
    <row r="23" spans="1:8" x14ac:dyDescent="0.25">
      <c r="A23" s="212" t="s">
        <v>268</v>
      </c>
      <c r="B23" s="213"/>
      <c r="C23" s="213"/>
      <c r="D23" s="213"/>
      <c r="E23" s="213"/>
      <c r="F23" s="213"/>
      <c r="G23" s="213"/>
      <c r="H23" s="214"/>
    </row>
    <row r="24" spans="1:8" x14ac:dyDescent="0.25">
      <c r="A24" s="168" t="s">
        <v>599</v>
      </c>
      <c r="B24" s="188" t="s">
        <v>600</v>
      </c>
      <c r="C24" s="191">
        <f>SUM(D24:G24)</f>
        <v>0</v>
      </c>
      <c r="D24" s="191">
        <v>0</v>
      </c>
      <c r="E24" s="191">
        <v>0</v>
      </c>
      <c r="F24" s="191">
        <v>0</v>
      </c>
      <c r="G24" s="191">
        <v>0</v>
      </c>
      <c r="H24" s="70"/>
    </row>
    <row r="25" spans="1:8" ht="60" x14ac:dyDescent="0.25">
      <c r="A25" s="168" t="s">
        <v>601</v>
      </c>
      <c r="B25" s="188" t="s">
        <v>602</v>
      </c>
      <c r="C25" s="191">
        <f>SUM(D25:G25)</f>
        <v>0</v>
      </c>
      <c r="D25" s="191">
        <v>0</v>
      </c>
      <c r="E25" s="191">
        <v>0</v>
      </c>
      <c r="F25" s="191">
        <v>0</v>
      </c>
      <c r="G25" s="191">
        <v>0</v>
      </c>
      <c r="H25" s="70"/>
    </row>
    <row r="26" spans="1:8" ht="30" x14ac:dyDescent="0.25">
      <c r="A26" s="116" t="s">
        <v>269</v>
      </c>
      <c r="B26" s="188" t="s">
        <v>49</v>
      </c>
      <c r="C26" s="191">
        <f>SUM(D26:G26)</f>
        <v>0</v>
      </c>
      <c r="D26" s="191">
        <v>0</v>
      </c>
      <c r="E26" s="191">
        <v>0</v>
      </c>
      <c r="F26" s="191">
        <v>0</v>
      </c>
      <c r="G26" s="191">
        <v>0</v>
      </c>
      <c r="H26" s="70"/>
    </row>
    <row r="27" spans="1:8" x14ac:dyDescent="0.25">
      <c r="A27" s="212" t="s">
        <v>270</v>
      </c>
      <c r="B27" s="213"/>
      <c r="C27" s="213"/>
      <c r="D27" s="213"/>
      <c r="E27" s="213"/>
      <c r="F27" s="213"/>
      <c r="G27" s="213"/>
      <c r="H27" s="214"/>
    </row>
    <row r="28" spans="1:8" ht="45" x14ac:dyDescent="0.25">
      <c r="A28" s="116" t="s">
        <v>271</v>
      </c>
      <c r="B28" s="188" t="s">
        <v>89</v>
      </c>
      <c r="C28" s="191">
        <f>SUM(D28:G28)</f>
        <v>0</v>
      </c>
      <c r="D28" s="191">
        <v>0</v>
      </c>
      <c r="E28" s="191">
        <v>0</v>
      </c>
      <c r="F28" s="191">
        <v>0</v>
      </c>
      <c r="G28" s="191">
        <v>0</v>
      </c>
      <c r="H28" s="118"/>
    </row>
    <row r="29" spans="1:8" ht="45" x14ac:dyDescent="0.25">
      <c r="A29" s="168" t="s">
        <v>603</v>
      </c>
      <c r="B29" s="188" t="s">
        <v>604</v>
      </c>
      <c r="C29" s="191">
        <f>SUM(D29:G29)</f>
        <v>0</v>
      </c>
      <c r="D29" s="191">
        <v>0</v>
      </c>
      <c r="E29" s="191">
        <v>0</v>
      </c>
      <c r="F29" s="191">
        <v>0</v>
      </c>
      <c r="G29" s="191">
        <v>0</v>
      </c>
      <c r="H29" s="118"/>
    </row>
    <row r="30" spans="1:8" x14ac:dyDescent="0.25">
      <c r="A30" s="212" t="s">
        <v>9</v>
      </c>
      <c r="B30" s="213"/>
      <c r="C30" s="213"/>
      <c r="D30" s="213"/>
      <c r="E30" s="213"/>
      <c r="F30" s="213"/>
      <c r="G30" s="213"/>
      <c r="H30" s="214"/>
    </row>
    <row r="31" spans="1:8" x14ac:dyDescent="0.25">
      <c r="A31" s="212" t="s">
        <v>272</v>
      </c>
      <c r="B31" s="213"/>
      <c r="C31" s="213"/>
      <c r="D31" s="213"/>
      <c r="E31" s="213"/>
      <c r="F31" s="213"/>
      <c r="G31" s="213"/>
      <c r="H31" s="214"/>
    </row>
    <row r="32" spans="1:8" ht="90" x14ac:dyDescent="0.25">
      <c r="A32" s="116" t="s">
        <v>273</v>
      </c>
      <c r="B32" s="188" t="s">
        <v>38</v>
      </c>
      <c r="C32" s="191">
        <f>SUM(D32:G32)</f>
        <v>46.8</v>
      </c>
      <c r="D32" s="191">
        <v>0</v>
      </c>
      <c r="E32" s="191">
        <v>46.8</v>
      </c>
      <c r="F32" s="191">
        <v>0</v>
      </c>
      <c r="G32" s="191">
        <v>0</v>
      </c>
      <c r="H32" s="190" t="s">
        <v>649</v>
      </c>
    </row>
    <row r="33" spans="1:8" ht="60" x14ac:dyDescent="0.25">
      <c r="A33" s="116" t="s">
        <v>274</v>
      </c>
      <c r="B33" s="188" t="s">
        <v>92</v>
      </c>
      <c r="C33" s="191">
        <f>SUM(D33:G33)</f>
        <v>3925.0819999999999</v>
      </c>
      <c r="D33" s="191">
        <v>0</v>
      </c>
      <c r="E33" s="191">
        <v>225.08199999999999</v>
      </c>
      <c r="F33" s="191">
        <v>0</v>
      </c>
      <c r="G33" s="191">
        <v>3700</v>
      </c>
      <c r="H33" s="193" t="s">
        <v>650</v>
      </c>
    </row>
    <row r="34" spans="1:8" ht="75" x14ac:dyDescent="0.25">
      <c r="A34" s="116" t="s">
        <v>275</v>
      </c>
      <c r="B34" s="188" t="s">
        <v>10</v>
      </c>
      <c r="C34" s="191">
        <f>SUM(D34:G34)</f>
        <v>1786.7090000000001</v>
      </c>
      <c r="D34" s="191">
        <v>0</v>
      </c>
      <c r="E34" s="191">
        <v>1786.7090000000001</v>
      </c>
      <c r="F34" s="191">
        <v>0</v>
      </c>
      <c r="G34" s="191">
        <v>0</v>
      </c>
      <c r="H34" s="190" t="s">
        <v>649</v>
      </c>
    </row>
    <row r="35" spans="1:8" ht="60" x14ac:dyDescent="0.25">
      <c r="A35" s="116" t="s">
        <v>276</v>
      </c>
      <c r="B35" s="188" t="s">
        <v>0</v>
      </c>
      <c r="C35" s="191">
        <f>SUM(D35:G35)</f>
        <v>1163.0999999999999</v>
      </c>
      <c r="D35" s="191">
        <v>0</v>
      </c>
      <c r="E35" s="191">
        <v>354.5</v>
      </c>
      <c r="F35" s="191">
        <v>0</v>
      </c>
      <c r="G35" s="191">
        <v>808.6</v>
      </c>
      <c r="H35" s="193" t="s">
        <v>651</v>
      </c>
    </row>
    <row r="36" spans="1:8" x14ac:dyDescent="0.25">
      <c r="A36" s="212" t="s">
        <v>435</v>
      </c>
      <c r="B36" s="213"/>
      <c r="C36" s="213"/>
      <c r="D36" s="213"/>
      <c r="E36" s="213"/>
      <c r="F36" s="213"/>
      <c r="G36" s="213"/>
      <c r="H36" s="214"/>
    </row>
    <row r="37" spans="1:8" ht="45" x14ac:dyDescent="0.25">
      <c r="A37" s="116" t="s">
        <v>277</v>
      </c>
      <c r="B37" s="188" t="s">
        <v>11</v>
      </c>
      <c r="C37" s="191">
        <f>SUM(D37:G37)</f>
        <v>1452</v>
      </c>
      <c r="D37" s="191">
        <v>0</v>
      </c>
      <c r="E37" s="191">
        <v>1452</v>
      </c>
      <c r="F37" s="191">
        <v>0</v>
      </c>
      <c r="G37" s="191">
        <v>0</v>
      </c>
      <c r="H37" s="190" t="s">
        <v>652</v>
      </c>
    </row>
    <row r="38" spans="1:8" ht="90" x14ac:dyDescent="0.25">
      <c r="A38" s="116" t="s">
        <v>278</v>
      </c>
      <c r="B38" s="188" t="s">
        <v>12</v>
      </c>
      <c r="C38" s="191">
        <f>SUM(D38:G38)</f>
        <v>2252</v>
      </c>
      <c r="D38" s="191">
        <v>0</v>
      </c>
      <c r="E38" s="191">
        <v>14</v>
      </c>
      <c r="F38" s="191">
        <v>0</v>
      </c>
      <c r="G38" s="191">
        <v>2238</v>
      </c>
      <c r="H38" s="190" t="s">
        <v>653</v>
      </c>
    </row>
    <row r="39" spans="1:8" ht="90" x14ac:dyDescent="0.25">
      <c r="A39" s="116" t="s">
        <v>279</v>
      </c>
      <c r="B39" s="188" t="s">
        <v>16</v>
      </c>
      <c r="C39" s="191">
        <f>SUM(D39:G39)</f>
        <v>7964.1100000000006</v>
      </c>
      <c r="D39" s="191">
        <v>402.88</v>
      </c>
      <c r="E39" s="191">
        <v>6161.47</v>
      </c>
      <c r="F39" s="191">
        <v>0</v>
      </c>
      <c r="G39" s="191">
        <v>1399.76</v>
      </c>
      <c r="H39" s="188" t="s">
        <v>641</v>
      </c>
    </row>
    <row r="40" spans="1:8" x14ac:dyDescent="0.25">
      <c r="A40" s="212" t="s">
        <v>280</v>
      </c>
      <c r="B40" s="213"/>
      <c r="C40" s="213"/>
      <c r="D40" s="213"/>
      <c r="E40" s="213"/>
      <c r="F40" s="213"/>
      <c r="G40" s="213"/>
      <c r="H40" s="214"/>
    </row>
    <row r="41" spans="1:8" ht="167.25" customHeight="1" x14ac:dyDescent="0.25">
      <c r="A41" s="119" t="s">
        <v>281</v>
      </c>
      <c r="B41" s="121" t="s">
        <v>41</v>
      </c>
      <c r="C41" s="191">
        <f t="shared" ref="C41:C48" si="0">SUM(D41:G41)</f>
        <v>102</v>
      </c>
      <c r="D41" s="191">
        <v>0</v>
      </c>
      <c r="E41" s="191">
        <v>0</v>
      </c>
      <c r="F41" s="191">
        <v>0</v>
      </c>
      <c r="G41" s="191">
        <v>102</v>
      </c>
      <c r="H41" s="190" t="s">
        <v>555</v>
      </c>
    </row>
    <row r="42" spans="1:8" ht="38.25" customHeight="1" x14ac:dyDescent="0.25">
      <c r="A42" s="120" t="s">
        <v>282</v>
      </c>
      <c r="B42" s="121" t="s">
        <v>93</v>
      </c>
      <c r="C42" s="232" t="s">
        <v>728</v>
      </c>
      <c r="D42" s="233"/>
      <c r="E42" s="233"/>
      <c r="F42" s="233"/>
      <c r="G42" s="233"/>
      <c r="H42" s="234"/>
    </row>
    <row r="43" spans="1:8" ht="30" x14ac:dyDescent="0.25">
      <c r="A43" s="120" t="s">
        <v>476</v>
      </c>
      <c r="B43" s="121" t="s">
        <v>458</v>
      </c>
      <c r="C43" s="191">
        <f t="shared" si="0"/>
        <v>295</v>
      </c>
      <c r="D43" s="194">
        <v>0</v>
      </c>
      <c r="E43" s="194">
        <v>0</v>
      </c>
      <c r="F43" s="194">
        <v>295</v>
      </c>
      <c r="G43" s="194">
        <v>0</v>
      </c>
      <c r="H43" s="193" t="s">
        <v>654</v>
      </c>
    </row>
    <row r="44" spans="1:8" ht="47.25" customHeight="1" x14ac:dyDescent="0.25">
      <c r="A44" s="120" t="s">
        <v>477</v>
      </c>
      <c r="B44" s="195" t="s">
        <v>620</v>
      </c>
      <c r="C44" s="191">
        <f t="shared" si="0"/>
        <v>210</v>
      </c>
      <c r="D44" s="191">
        <v>0</v>
      </c>
      <c r="E44" s="191">
        <v>0</v>
      </c>
      <c r="F44" s="191">
        <v>0</v>
      </c>
      <c r="G44" s="191">
        <v>210</v>
      </c>
      <c r="H44" s="190" t="s">
        <v>642</v>
      </c>
    </row>
    <row r="45" spans="1:8" x14ac:dyDescent="0.25">
      <c r="A45" s="120" t="s">
        <v>478</v>
      </c>
      <c r="B45" s="229" t="s">
        <v>728</v>
      </c>
      <c r="C45" s="230"/>
      <c r="D45" s="230"/>
      <c r="E45" s="230"/>
      <c r="F45" s="230"/>
      <c r="G45" s="230"/>
      <c r="H45" s="231"/>
    </row>
    <row r="46" spans="1:8" ht="30" x14ac:dyDescent="0.25">
      <c r="A46" s="120" t="s">
        <v>479</v>
      </c>
      <c r="B46" s="121" t="s">
        <v>621</v>
      </c>
      <c r="C46" s="191">
        <f t="shared" si="0"/>
        <v>7711.4539999999997</v>
      </c>
      <c r="D46" s="191">
        <v>0</v>
      </c>
      <c r="E46" s="191">
        <v>0</v>
      </c>
      <c r="F46" s="191">
        <v>0</v>
      </c>
      <c r="G46" s="191">
        <v>7711.4539999999997</v>
      </c>
      <c r="H46" s="190" t="s">
        <v>549</v>
      </c>
    </row>
    <row r="47" spans="1:8" ht="77.25" customHeight="1" x14ac:dyDescent="0.25">
      <c r="A47" s="120" t="s">
        <v>521</v>
      </c>
      <c r="B47" s="121" t="s">
        <v>643</v>
      </c>
      <c r="C47" s="191">
        <f t="shared" si="0"/>
        <v>548.1</v>
      </c>
      <c r="D47" s="191">
        <v>0</v>
      </c>
      <c r="E47" s="191">
        <v>32.799999999999997</v>
      </c>
      <c r="F47" s="191">
        <v>440.7</v>
      </c>
      <c r="G47" s="191">
        <v>74.599999999999994</v>
      </c>
      <c r="H47" s="190" t="s">
        <v>655</v>
      </c>
    </row>
    <row r="48" spans="1:8" ht="45" x14ac:dyDescent="0.25">
      <c r="A48" s="120" t="s">
        <v>526</v>
      </c>
      <c r="B48" s="121" t="s">
        <v>644</v>
      </c>
      <c r="C48" s="191">
        <f t="shared" si="0"/>
        <v>0</v>
      </c>
      <c r="D48" s="191">
        <v>0</v>
      </c>
      <c r="E48" s="191">
        <v>0</v>
      </c>
      <c r="F48" s="191">
        <v>0</v>
      </c>
      <c r="G48" s="191">
        <v>0</v>
      </c>
      <c r="H48" s="121" t="s">
        <v>656</v>
      </c>
    </row>
    <row r="49" spans="1:8" x14ac:dyDescent="0.25">
      <c r="A49" s="215" t="s">
        <v>283</v>
      </c>
      <c r="B49" s="216"/>
      <c r="C49" s="216"/>
      <c r="D49" s="216"/>
      <c r="E49" s="216"/>
      <c r="F49" s="216"/>
      <c r="G49" s="216"/>
      <c r="H49" s="217"/>
    </row>
    <row r="50" spans="1:8" x14ac:dyDescent="0.25">
      <c r="A50" s="212" t="s">
        <v>437</v>
      </c>
      <c r="B50" s="213"/>
      <c r="C50" s="213"/>
      <c r="D50" s="213"/>
      <c r="E50" s="213"/>
      <c r="F50" s="213"/>
      <c r="G50" s="213"/>
      <c r="H50" s="214"/>
    </row>
    <row r="51" spans="1:8" x14ac:dyDescent="0.25">
      <c r="A51" s="212" t="s">
        <v>284</v>
      </c>
      <c r="B51" s="213"/>
      <c r="C51" s="213"/>
      <c r="D51" s="213"/>
      <c r="E51" s="213"/>
      <c r="F51" s="213"/>
      <c r="G51" s="213"/>
      <c r="H51" s="214"/>
    </row>
    <row r="52" spans="1:8" ht="75" x14ac:dyDescent="0.25">
      <c r="A52" s="119" t="s">
        <v>285</v>
      </c>
      <c r="B52" s="121" t="s">
        <v>459</v>
      </c>
      <c r="C52" s="191">
        <f>SUM(D52:G52)</f>
        <v>3374.08</v>
      </c>
      <c r="D52" s="191">
        <v>2809.73</v>
      </c>
      <c r="E52" s="191">
        <v>150</v>
      </c>
      <c r="F52" s="191">
        <v>0</v>
      </c>
      <c r="G52" s="191">
        <v>414.35</v>
      </c>
      <c r="H52" s="193" t="s">
        <v>657</v>
      </c>
    </row>
    <row r="53" spans="1:8" ht="30" x14ac:dyDescent="0.25">
      <c r="A53" s="119" t="s">
        <v>286</v>
      </c>
      <c r="B53" s="121" t="s">
        <v>74</v>
      </c>
      <c r="C53" s="191">
        <f>SUM(D53:G53)</f>
        <v>66.400000000000006</v>
      </c>
      <c r="D53" s="191">
        <v>0</v>
      </c>
      <c r="E53" s="191">
        <v>0</v>
      </c>
      <c r="F53" s="191">
        <v>0</v>
      </c>
      <c r="G53" s="191">
        <v>66.400000000000006</v>
      </c>
      <c r="H53" s="190" t="s">
        <v>645</v>
      </c>
    </row>
    <row r="54" spans="1:8" ht="30" x14ac:dyDescent="0.25">
      <c r="A54" s="119" t="s">
        <v>287</v>
      </c>
      <c r="B54" s="121" t="s">
        <v>75</v>
      </c>
      <c r="C54" s="191">
        <f>SUM(D54:G54)</f>
        <v>0</v>
      </c>
      <c r="D54" s="191">
        <v>0</v>
      </c>
      <c r="E54" s="191">
        <v>0</v>
      </c>
      <c r="F54" s="191">
        <v>0</v>
      </c>
      <c r="G54" s="191">
        <v>0</v>
      </c>
      <c r="H54" s="190"/>
    </row>
    <row r="55" spans="1:8" x14ac:dyDescent="0.25">
      <c r="A55" s="212" t="s">
        <v>288</v>
      </c>
      <c r="B55" s="213"/>
      <c r="C55" s="213"/>
      <c r="D55" s="213"/>
      <c r="E55" s="213"/>
      <c r="F55" s="213"/>
      <c r="G55" s="213"/>
      <c r="H55" s="214"/>
    </row>
    <row r="56" spans="1:8" ht="75" x14ac:dyDescent="0.25">
      <c r="A56" s="119" t="s">
        <v>289</v>
      </c>
      <c r="B56" s="121" t="s">
        <v>76</v>
      </c>
      <c r="C56" s="191">
        <f>SUM(D56:G56)</f>
        <v>25454.35</v>
      </c>
      <c r="D56" s="191">
        <v>0</v>
      </c>
      <c r="E56" s="191">
        <v>21311</v>
      </c>
      <c r="F56" s="191">
        <v>4039</v>
      </c>
      <c r="G56" s="191">
        <v>104.35</v>
      </c>
      <c r="H56" s="193" t="s">
        <v>658</v>
      </c>
    </row>
    <row r="57" spans="1:8" ht="63.75" customHeight="1" x14ac:dyDescent="0.25">
      <c r="A57" s="116" t="s">
        <v>290</v>
      </c>
      <c r="B57" s="188" t="s">
        <v>1</v>
      </c>
      <c r="C57" s="191">
        <f>SUM(D57:G57)</f>
        <v>728.11</v>
      </c>
      <c r="D57" s="191">
        <v>0</v>
      </c>
      <c r="E57" s="191">
        <v>700.1</v>
      </c>
      <c r="F57" s="191">
        <v>28.01</v>
      </c>
      <c r="G57" s="191">
        <v>0</v>
      </c>
      <c r="H57" s="190" t="s">
        <v>659</v>
      </c>
    </row>
    <row r="58" spans="1:8" x14ac:dyDescent="0.25">
      <c r="A58" s="212" t="s">
        <v>291</v>
      </c>
      <c r="B58" s="213"/>
      <c r="C58" s="213"/>
      <c r="D58" s="213"/>
      <c r="E58" s="213"/>
      <c r="F58" s="213"/>
      <c r="G58" s="213"/>
      <c r="H58" s="214"/>
    </row>
    <row r="59" spans="1:8" ht="60" x14ac:dyDescent="0.25">
      <c r="A59" s="116" t="s">
        <v>292</v>
      </c>
      <c r="B59" s="188" t="s">
        <v>77</v>
      </c>
      <c r="C59" s="191">
        <f>SUM(D59:G59)</f>
        <v>201.06</v>
      </c>
      <c r="D59" s="191">
        <v>0</v>
      </c>
      <c r="E59" s="191">
        <v>200</v>
      </c>
      <c r="F59" s="191">
        <v>0</v>
      </c>
      <c r="G59" s="191">
        <v>1.06</v>
      </c>
      <c r="H59" s="190" t="s">
        <v>660</v>
      </c>
    </row>
    <row r="60" spans="1:8" ht="75" x14ac:dyDescent="0.25">
      <c r="A60" s="116" t="s">
        <v>293</v>
      </c>
      <c r="B60" s="188" t="s">
        <v>78</v>
      </c>
      <c r="C60" s="191">
        <f>SUM(D60:G60)</f>
        <v>4499</v>
      </c>
      <c r="D60" s="191">
        <v>0</v>
      </c>
      <c r="E60" s="191">
        <v>0</v>
      </c>
      <c r="F60" s="191">
        <v>586</v>
      </c>
      <c r="G60" s="191">
        <v>3913</v>
      </c>
      <c r="H60" s="121" t="s">
        <v>661</v>
      </c>
    </row>
    <row r="61" spans="1:8" x14ac:dyDescent="0.25">
      <c r="A61" s="212" t="s">
        <v>294</v>
      </c>
      <c r="B61" s="213"/>
      <c r="C61" s="213"/>
      <c r="D61" s="213"/>
      <c r="E61" s="213"/>
      <c r="F61" s="213"/>
      <c r="G61" s="213"/>
      <c r="H61" s="214"/>
    </row>
    <row r="62" spans="1:8" ht="30" x14ac:dyDescent="0.25">
      <c r="A62" s="116" t="s">
        <v>295</v>
      </c>
      <c r="B62" s="188" t="s">
        <v>79</v>
      </c>
      <c r="C62" s="191">
        <f>SUM(D62:G62)</f>
        <v>1074.2</v>
      </c>
      <c r="D62" s="191">
        <v>0</v>
      </c>
      <c r="E62" s="191">
        <v>0</v>
      </c>
      <c r="F62" s="191">
        <v>0</v>
      </c>
      <c r="G62" s="191">
        <v>1074.2</v>
      </c>
      <c r="H62" s="190" t="s">
        <v>646</v>
      </c>
    </row>
    <row r="63" spans="1:8" ht="45" x14ac:dyDescent="0.25">
      <c r="A63" s="116" t="s">
        <v>296</v>
      </c>
      <c r="B63" s="188" t="s">
        <v>80</v>
      </c>
      <c r="C63" s="191">
        <f>SUM(D63:G63)</f>
        <v>0</v>
      </c>
      <c r="D63" s="191">
        <v>0</v>
      </c>
      <c r="E63" s="191">
        <v>0</v>
      </c>
      <c r="F63" s="191">
        <v>0</v>
      </c>
      <c r="G63" s="191">
        <v>0</v>
      </c>
      <c r="H63" s="190"/>
    </row>
    <row r="64" spans="1:8" ht="75" x14ac:dyDescent="0.25">
      <c r="A64" s="116" t="s">
        <v>297</v>
      </c>
      <c r="B64" s="188" t="s">
        <v>81</v>
      </c>
      <c r="C64" s="191">
        <f>SUM(D64:G64)</f>
        <v>5156.2889999999998</v>
      </c>
      <c r="D64" s="194">
        <v>0</v>
      </c>
      <c r="E64" s="194">
        <v>4796</v>
      </c>
      <c r="F64" s="194">
        <v>0</v>
      </c>
      <c r="G64" s="194">
        <v>360.28899999999999</v>
      </c>
      <c r="H64" s="193" t="s">
        <v>662</v>
      </c>
    </row>
    <row r="65" spans="1:8" ht="47.25" customHeight="1" x14ac:dyDescent="0.25">
      <c r="A65" s="116" t="s">
        <v>556</v>
      </c>
      <c r="B65" s="188" t="s">
        <v>458</v>
      </c>
      <c r="C65" s="191">
        <f>SUM(D65:G65)</f>
        <v>5096</v>
      </c>
      <c r="D65" s="191">
        <v>0</v>
      </c>
      <c r="E65" s="191">
        <v>4796</v>
      </c>
      <c r="F65" s="191">
        <v>0</v>
      </c>
      <c r="G65" s="191">
        <v>300</v>
      </c>
      <c r="H65" s="193" t="s">
        <v>663</v>
      </c>
    </row>
    <row r="66" spans="1:8" ht="51.75" customHeight="1" x14ac:dyDescent="0.25">
      <c r="A66" s="116" t="s">
        <v>557</v>
      </c>
      <c r="B66" s="196" t="s">
        <v>620</v>
      </c>
      <c r="C66" s="191">
        <f>SUM(D66:G66)</f>
        <v>60.289000000000001</v>
      </c>
      <c r="D66" s="191">
        <v>0</v>
      </c>
      <c r="E66" s="191">
        <v>0</v>
      </c>
      <c r="F66" s="191">
        <v>0</v>
      </c>
      <c r="G66" s="191">
        <v>60.289000000000001</v>
      </c>
      <c r="H66" s="190" t="s">
        <v>642</v>
      </c>
    </row>
    <row r="67" spans="1:8" x14ac:dyDescent="0.25">
      <c r="A67" s="212" t="s">
        <v>298</v>
      </c>
      <c r="B67" s="213"/>
      <c r="C67" s="213"/>
      <c r="D67" s="213"/>
      <c r="E67" s="213"/>
      <c r="F67" s="213"/>
      <c r="G67" s="213"/>
      <c r="H67" s="214"/>
    </row>
    <row r="68" spans="1:8" ht="30" x14ac:dyDescent="0.25">
      <c r="A68" s="116" t="s">
        <v>299</v>
      </c>
      <c r="B68" s="188" t="s">
        <v>460</v>
      </c>
      <c r="C68" s="191">
        <f t="shared" ref="C68:C74" si="1">SUM(D68:G68)</f>
        <v>0</v>
      </c>
      <c r="D68" s="191">
        <v>0</v>
      </c>
      <c r="E68" s="191">
        <v>0</v>
      </c>
      <c r="F68" s="191">
        <v>0</v>
      </c>
      <c r="G68" s="191">
        <v>0</v>
      </c>
      <c r="H68" s="121"/>
    </row>
    <row r="69" spans="1:8" ht="255.75" customHeight="1" x14ac:dyDescent="0.25">
      <c r="A69" s="116" t="s">
        <v>300</v>
      </c>
      <c r="B69" s="188" t="s">
        <v>94</v>
      </c>
      <c r="C69" s="191">
        <f t="shared" si="1"/>
        <v>14048.559999999998</v>
      </c>
      <c r="D69" s="194">
        <v>0</v>
      </c>
      <c r="E69" s="194">
        <v>3502.8</v>
      </c>
      <c r="F69" s="194">
        <v>10346.799999999999</v>
      </c>
      <c r="G69" s="194">
        <v>198.96</v>
      </c>
      <c r="H69" s="196" t="s">
        <v>664</v>
      </c>
    </row>
    <row r="70" spans="1:8" ht="195" x14ac:dyDescent="0.25">
      <c r="A70" s="116" t="s">
        <v>558</v>
      </c>
      <c r="B70" s="188" t="s">
        <v>458</v>
      </c>
      <c r="C70" s="191">
        <f t="shared" si="1"/>
        <v>13849.599999999999</v>
      </c>
      <c r="D70" s="191">
        <v>0</v>
      </c>
      <c r="E70" s="191">
        <v>3502.8</v>
      </c>
      <c r="F70" s="191">
        <v>10346.799999999999</v>
      </c>
      <c r="G70" s="191">
        <v>0</v>
      </c>
      <c r="H70" s="190" t="s">
        <v>665</v>
      </c>
    </row>
    <row r="71" spans="1:8" ht="60" x14ac:dyDescent="0.25">
      <c r="A71" s="116" t="s">
        <v>559</v>
      </c>
      <c r="B71" s="196" t="s">
        <v>620</v>
      </c>
      <c r="C71" s="191">
        <f t="shared" si="1"/>
        <v>198.96</v>
      </c>
      <c r="D71" s="191">
        <v>0</v>
      </c>
      <c r="E71" s="191">
        <v>0</v>
      </c>
      <c r="F71" s="191">
        <v>0</v>
      </c>
      <c r="G71" s="191">
        <v>198.96</v>
      </c>
      <c r="H71" s="190" t="s">
        <v>608</v>
      </c>
    </row>
    <row r="72" spans="1:8" ht="108" customHeight="1" x14ac:dyDescent="0.25">
      <c r="A72" s="122" t="s">
        <v>301</v>
      </c>
      <c r="B72" s="188" t="s">
        <v>82</v>
      </c>
      <c r="C72" s="191">
        <f t="shared" si="1"/>
        <v>6508.9</v>
      </c>
      <c r="D72" s="194">
        <v>2266.6</v>
      </c>
      <c r="E72" s="194">
        <v>3531.54</v>
      </c>
      <c r="F72" s="194">
        <v>0</v>
      </c>
      <c r="G72" s="194">
        <v>710.76</v>
      </c>
      <c r="H72" s="196" t="s">
        <v>666</v>
      </c>
    </row>
    <row r="73" spans="1:8" ht="75" x14ac:dyDescent="0.25">
      <c r="A73" s="122" t="s">
        <v>553</v>
      </c>
      <c r="B73" s="188" t="s">
        <v>458</v>
      </c>
      <c r="C73" s="191">
        <f t="shared" si="1"/>
        <v>2829.6</v>
      </c>
      <c r="D73" s="191">
        <v>2266.6</v>
      </c>
      <c r="E73" s="191">
        <v>100</v>
      </c>
      <c r="F73" s="191">
        <v>0</v>
      </c>
      <c r="G73" s="191">
        <v>463</v>
      </c>
      <c r="H73" s="193" t="s">
        <v>668</v>
      </c>
    </row>
    <row r="74" spans="1:8" ht="87" customHeight="1" x14ac:dyDescent="0.25">
      <c r="A74" s="122" t="s">
        <v>554</v>
      </c>
      <c r="B74" s="196" t="s">
        <v>620</v>
      </c>
      <c r="C74" s="191">
        <f t="shared" si="1"/>
        <v>3679.3</v>
      </c>
      <c r="D74" s="191">
        <v>0</v>
      </c>
      <c r="E74" s="191">
        <v>3431.54</v>
      </c>
      <c r="F74" s="191">
        <v>0</v>
      </c>
      <c r="G74" s="191">
        <v>247.76</v>
      </c>
      <c r="H74" s="190" t="s">
        <v>667</v>
      </c>
    </row>
    <row r="75" spans="1:8" x14ac:dyDescent="0.25">
      <c r="A75" s="212" t="s">
        <v>302</v>
      </c>
      <c r="B75" s="213"/>
      <c r="C75" s="213"/>
      <c r="D75" s="213"/>
      <c r="E75" s="213"/>
      <c r="F75" s="213"/>
      <c r="G75" s="213"/>
      <c r="H75" s="214"/>
    </row>
    <row r="76" spans="1:8" x14ac:dyDescent="0.25">
      <c r="A76" s="212" t="s">
        <v>13</v>
      </c>
      <c r="B76" s="213"/>
      <c r="C76" s="213"/>
      <c r="D76" s="213"/>
      <c r="E76" s="213"/>
      <c r="F76" s="213"/>
      <c r="G76" s="213"/>
      <c r="H76" s="214"/>
    </row>
    <row r="77" spans="1:8" ht="60" x14ac:dyDescent="0.25">
      <c r="A77" s="123" t="s">
        <v>303</v>
      </c>
      <c r="B77" s="188" t="s">
        <v>461</v>
      </c>
      <c r="C77" s="191">
        <f>SUM(D77:G77)</f>
        <v>112.62</v>
      </c>
      <c r="D77" s="191">
        <v>0</v>
      </c>
      <c r="E77" s="191">
        <v>0</v>
      </c>
      <c r="F77" s="191">
        <v>0</v>
      </c>
      <c r="G77" s="191">
        <v>112.62</v>
      </c>
      <c r="H77" s="121" t="s">
        <v>669</v>
      </c>
    </row>
    <row r="78" spans="1:8" x14ac:dyDescent="0.25">
      <c r="A78" s="212" t="s">
        <v>304</v>
      </c>
      <c r="B78" s="213"/>
      <c r="C78" s="213"/>
      <c r="D78" s="213"/>
      <c r="E78" s="213"/>
      <c r="F78" s="213"/>
      <c r="G78" s="213"/>
      <c r="H78" s="214"/>
    </row>
    <row r="79" spans="1:8" ht="105" x14ac:dyDescent="0.25">
      <c r="A79" s="116" t="s">
        <v>305</v>
      </c>
      <c r="B79" s="188" t="s">
        <v>42</v>
      </c>
      <c r="C79" s="191">
        <f>SUM(D79:G79)</f>
        <v>972.44</v>
      </c>
      <c r="D79" s="191">
        <v>0</v>
      </c>
      <c r="E79" s="191">
        <v>353.68</v>
      </c>
      <c r="F79" s="191">
        <v>0</v>
      </c>
      <c r="G79" s="191">
        <v>618.76</v>
      </c>
      <c r="H79" s="190" t="s">
        <v>671</v>
      </c>
    </row>
    <row r="80" spans="1:8" ht="75" x14ac:dyDescent="0.25">
      <c r="A80" s="116" t="s">
        <v>306</v>
      </c>
      <c r="B80" s="188" t="s">
        <v>109</v>
      </c>
      <c r="C80" s="191">
        <f>SUM(D80:G80)</f>
        <v>1479.99</v>
      </c>
      <c r="D80" s="191">
        <v>0</v>
      </c>
      <c r="E80" s="191">
        <v>1479.99</v>
      </c>
      <c r="F80" s="191">
        <v>0</v>
      </c>
      <c r="G80" s="191">
        <v>0</v>
      </c>
      <c r="H80" s="190" t="s">
        <v>670</v>
      </c>
    </row>
    <row r="81" spans="1:8" ht="105" x14ac:dyDescent="0.25">
      <c r="A81" s="116" t="s">
        <v>307</v>
      </c>
      <c r="B81" s="188" t="s">
        <v>88</v>
      </c>
      <c r="C81" s="191">
        <f>SUM(D81:G81)</f>
        <v>26150.83</v>
      </c>
      <c r="D81" s="191">
        <v>0</v>
      </c>
      <c r="E81" s="191">
        <v>21365.83</v>
      </c>
      <c r="F81" s="191">
        <v>0</v>
      </c>
      <c r="G81" s="191">
        <v>4785</v>
      </c>
      <c r="H81" s="195" t="s">
        <v>673</v>
      </c>
    </row>
    <row r="82" spans="1:8" x14ac:dyDescent="0.25">
      <c r="A82" s="212" t="s">
        <v>308</v>
      </c>
      <c r="B82" s="213"/>
      <c r="C82" s="213"/>
      <c r="D82" s="213"/>
      <c r="E82" s="213"/>
      <c r="F82" s="213"/>
      <c r="G82" s="213"/>
      <c r="H82" s="214"/>
    </row>
    <row r="83" spans="1:8" ht="75" x14ac:dyDescent="0.25">
      <c r="A83" s="116" t="s">
        <v>309</v>
      </c>
      <c r="B83" s="188" t="s">
        <v>107</v>
      </c>
      <c r="C83" s="191">
        <f>SUM(D83:G83)</f>
        <v>405.67</v>
      </c>
      <c r="D83" s="194">
        <v>0</v>
      </c>
      <c r="E83" s="191">
        <v>405.67</v>
      </c>
      <c r="F83" s="191">
        <v>0</v>
      </c>
      <c r="G83" s="191">
        <v>0</v>
      </c>
      <c r="H83" s="190" t="s">
        <v>672</v>
      </c>
    </row>
    <row r="84" spans="1:8" x14ac:dyDescent="0.25">
      <c r="A84" s="212" t="s">
        <v>310</v>
      </c>
      <c r="B84" s="213"/>
      <c r="C84" s="213"/>
      <c r="D84" s="213"/>
      <c r="E84" s="213"/>
      <c r="F84" s="213"/>
      <c r="G84" s="213"/>
      <c r="H84" s="214"/>
    </row>
    <row r="85" spans="1:8" ht="75" x14ac:dyDescent="0.25">
      <c r="A85" s="116" t="s">
        <v>311</v>
      </c>
      <c r="B85" s="188" t="s">
        <v>106</v>
      </c>
      <c r="C85" s="191">
        <f>SUM(D85:G85)</f>
        <v>26351.01</v>
      </c>
      <c r="D85" s="191">
        <v>0</v>
      </c>
      <c r="E85" s="191">
        <v>26351.01</v>
      </c>
      <c r="F85" s="191">
        <v>0</v>
      </c>
      <c r="G85" s="191">
        <v>0</v>
      </c>
      <c r="H85" s="190" t="s">
        <v>672</v>
      </c>
    </row>
    <row r="86" spans="1:8" x14ac:dyDescent="0.25">
      <c r="A86" s="212" t="s">
        <v>312</v>
      </c>
      <c r="B86" s="213"/>
      <c r="C86" s="213"/>
      <c r="D86" s="213"/>
      <c r="E86" s="213"/>
      <c r="F86" s="213"/>
      <c r="G86" s="213"/>
      <c r="H86" s="214"/>
    </row>
    <row r="87" spans="1:8" ht="109.5" customHeight="1" x14ac:dyDescent="0.25">
      <c r="A87" s="116" t="s">
        <v>313</v>
      </c>
      <c r="B87" s="188" t="s">
        <v>45</v>
      </c>
      <c r="C87" s="191">
        <f>SUM(D87:G87)</f>
        <v>11475.192889999998</v>
      </c>
      <c r="D87" s="191">
        <v>0</v>
      </c>
      <c r="E87" s="191">
        <v>0</v>
      </c>
      <c r="F87" s="191">
        <v>10332.281089999999</v>
      </c>
      <c r="G87" s="191">
        <v>1142.9117999999999</v>
      </c>
      <c r="H87" s="188" t="s">
        <v>674</v>
      </c>
    </row>
    <row r="88" spans="1:8" ht="135" x14ac:dyDescent="0.25">
      <c r="A88" s="116" t="s">
        <v>314</v>
      </c>
      <c r="B88" s="188" t="s">
        <v>46</v>
      </c>
      <c r="C88" s="191">
        <f>SUM(D88:G88)</f>
        <v>960.92726999999991</v>
      </c>
      <c r="D88" s="191">
        <v>0</v>
      </c>
      <c r="E88" s="191">
        <v>499.9</v>
      </c>
      <c r="F88" s="191">
        <v>162.68726999999998</v>
      </c>
      <c r="G88" s="191">
        <v>298.33999999999997</v>
      </c>
      <c r="H88" s="188" t="s">
        <v>675</v>
      </c>
    </row>
    <row r="89" spans="1:8" ht="75" x14ac:dyDescent="0.25">
      <c r="A89" s="116" t="s">
        <v>315</v>
      </c>
      <c r="B89" s="188" t="s">
        <v>53</v>
      </c>
      <c r="C89" s="191">
        <f>SUM(D89:G89)</f>
        <v>1537.7</v>
      </c>
      <c r="D89" s="191">
        <v>0</v>
      </c>
      <c r="E89" s="191">
        <v>0</v>
      </c>
      <c r="F89" s="191">
        <v>1537.7</v>
      </c>
      <c r="G89" s="191">
        <v>0</v>
      </c>
      <c r="H89" s="188" t="s">
        <v>656</v>
      </c>
    </row>
    <row r="90" spans="1:8" ht="75" x14ac:dyDescent="0.25">
      <c r="A90" s="116" t="s">
        <v>316</v>
      </c>
      <c r="B90" s="188" t="s">
        <v>47</v>
      </c>
      <c r="C90" s="191">
        <f>SUM(D90:G90)</f>
        <v>478.65950000000004</v>
      </c>
      <c r="D90" s="191">
        <v>0</v>
      </c>
      <c r="E90" s="191">
        <v>0</v>
      </c>
      <c r="F90" s="191">
        <v>464.44150000000002</v>
      </c>
      <c r="G90" s="191">
        <v>14.218</v>
      </c>
      <c r="H90" s="188" t="s">
        <v>677</v>
      </c>
    </row>
    <row r="91" spans="1:8" ht="75" x14ac:dyDescent="0.25">
      <c r="A91" s="116" t="s">
        <v>317</v>
      </c>
      <c r="B91" s="188" t="s">
        <v>50</v>
      </c>
      <c r="C91" s="191">
        <f>SUM(D91:G91)</f>
        <v>4511.0917100000006</v>
      </c>
      <c r="D91" s="191">
        <v>0</v>
      </c>
      <c r="E91" s="191">
        <v>0</v>
      </c>
      <c r="F91" s="191">
        <v>2836.1917600000002</v>
      </c>
      <c r="G91" s="191">
        <v>1674.89995</v>
      </c>
      <c r="H91" s="188" t="s">
        <v>676</v>
      </c>
    </row>
    <row r="92" spans="1:8" x14ac:dyDescent="0.25">
      <c r="A92" s="212" t="s">
        <v>318</v>
      </c>
      <c r="B92" s="213"/>
      <c r="C92" s="213"/>
      <c r="D92" s="213"/>
      <c r="E92" s="213"/>
      <c r="F92" s="213"/>
      <c r="G92" s="213"/>
      <c r="H92" s="214"/>
    </row>
    <row r="93" spans="1:8" ht="108.75" customHeight="1" x14ac:dyDescent="0.25">
      <c r="A93" s="116" t="s">
        <v>319</v>
      </c>
      <c r="B93" s="188" t="s">
        <v>31</v>
      </c>
      <c r="C93" s="191">
        <f>SUM(D93:G93)</f>
        <v>1264.9232</v>
      </c>
      <c r="D93" s="191">
        <v>0</v>
      </c>
      <c r="E93" s="191">
        <v>483.4</v>
      </c>
      <c r="F93" s="191">
        <v>533.92319999999995</v>
      </c>
      <c r="G93" s="191">
        <v>247.6</v>
      </c>
      <c r="H93" s="188" t="s">
        <v>678</v>
      </c>
    </row>
    <row r="94" spans="1:8" x14ac:dyDescent="0.25">
      <c r="A94" s="212" t="s">
        <v>320</v>
      </c>
      <c r="B94" s="213"/>
      <c r="C94" s="213"/>
      <c r="D94" s="213"/>
      <c r="E94" s="213"/>
      <c r="F94" s="213"/>
      <c r="G94" s="213"/>
      <c r="H94" s="214"/>
    </row>
    <row r="95" spans="1:8" ht="127.5" customHeight="1" x14ac:dyDescent="0.25">
      <c r="A95" s="116" t="s">
        <v>321</v>
      </c>
      <c r="B95" s="188" t="s">
        <v>108</v>
      </c>
      <c r="C95" s="191">
        <f>SUM(D95:G95)</f>
        <v>15441.970450000001</v>
      </c>
      <c r="D95" s="191">
        <v>0</v>
      </c>
      <c r="E95" s="191">
        <v>4709.8999999999996</v>
      </c>
      <c r="F95" s="191">
        <v>10732.070450000001</v>
      </c>
      <c r="G95" s="191">
        <v>0</v>
      </c>
      <c r="H95" s="190" t="s">
        <v>679</v>
      </c>
    </row>
    <row r="96" spans="1:8" x14ac:dyDescent="0.25">
      <c r="A96" s="212" t="s">
        <v>322</v>
      </c>
      <c r="B96" s="213"/>
      <c r="C96" s="213"/>
      <c r="D96" s="213"/>
      <c r="E96" s="213"/>
      <c r="F96" s="213"/>
      <c r="G96" s="213"/>
      <c r="H96" s="214"/>
    </row>
    <row r="97" spans="1:8" ht="45" x14ac:dyDescent="0.25">
      <c r="A97" s="116" t="s">
        <v>324</v>
      </c>
      <c r="B97" s="188" t="s">
        <v>32</v>
      </c>
      <c r="C97" s="191">
        <f>SUM(D97:G97)</f>
        <v>20908.363840000002</v>
      </c>
      <c r="D97" s="194">
        <v>20908.363840000002</v>
      </c>
      <c r="E97" s="194">
        <v>0</v>
      </c>
      <c r="F97" s="194">
        <v>0</v>
      </c>
      <c r="G97" s="194">
        <v>0</v>
      </c>
      <c r="H97" s="196" t="s">
        <v>680</v>
      </c>
    </row>
    <row r="98" spans="1:8" ht="90" x14ac:dyDescent="0.25">
      <c r="A98" s="116" t="s">
        <v>323</v>
      </c>
      <c r="B98" s="188" t="s">
        <v>73</v>
      </c>
      <c r="C98" s="191">
        <f>SUM(D98:G98)</f>
        <v>3346.0149999999999</v>
      </c>
      <c r="D98" s="191">
        <v>0</v>
      </c>
      <c r="E98" s="191">
        <v>3000</v>
      </c>
      <c r="F98" s="191">
        <v>346.01499999999999</v>
      </c>
      <c r="G98" s="191">
        <v>0</v>
      </c>
      <c r="H98" s="196" t="s">
        <v>681</v>
      </c>
    </row>
    <row r="99" spans="1:8" ht="45" x14ac:dyDescent="0.25">
      <c r="A99" s="116" t="s">
        <v>325</v>
      </c>
      <c r="B99" s="188" t="s">
        <v>51</v>
      </c>
      <c r="C99" s="191">
        <f>SUM(D99:G99)</f>
        <v>817.91093999999998</v>
      </c>
      <c r="D99" s="191">
        <v>0</v>
      </c>
      <c r="E99" s="191">
        <v>0</v>
      </c>
      <c r="F99" s="191">
        <v>817.91093999999998</v>
      </c>
      <c r="G99" s="191">
        <v>0</v>
      </c>
      <c r="H99" s="188" t="s">
        <v>682</v>
      </c>
    </row>
    <row r="100" spans="1:8" x14ac:dyDescent="0.25">
      <c r="A100" s="212" t="s">
        <v>438</v>
      </c>
      <c r="B100" s="213"/>
      <c r="C100" s="213"/>
      <c r="D100" s="213"/>
      <c r="E100" s="213"/>
      <c r="F100" s="213"/>
      <c r="G100" s="213"/>
      <c r="H100" s="214"/>
    </row>
    <row r="101" spans="1:8" x14ac:dyDescent="0.25">
      <c r="A101" s="212" t="s">
        <v>326</v>
      </c>
      <c r="B101" s="213"/>
      <c r="C101" s="213"/>
      <c r="D101" s="213"/>
      <c r="E101" s="213"/>
      <c r="F101" s="213"/>
      <c r="G101" s="213"/>
      <c r="H101" s="214"/>
    </row>
    <row r="102" spans="1:8" x14ac:dyDescent="0.25">
      <c r="A102" s="122" t="s">
        <v>327</v>
      </c>
      <c r="B102" s="124" t="s">
        <v>43</v>
      </c>
      <c r="C102" s="125"/>
      <c r="D102" s="125"/>
      <c r="E102" s="125"/>
      <c r="F102" s="125"/>
      <c r="G102" s="125"/>
      <c r="H102" s="126"/>
    </row>
    <row r="103" spans="1:8" ht="60" x14ac:dyDescent="0.25">
      <c r="A103" s="116" t="s">
        <v>462</v>
      </c>
      <c r="B103" s="196" t="s">
        <v>102</v>
      </c>
      <c r="C103" s="191">
        <f>SUM(D103:G103)</f>
        <v>26.9</v>
      </c>
      <c r="D103" s="194">
        <v>0</v>
      </c>
      <c r="E103" s="194">
        <v>0</v>
      </c>
      <c r="F103" s="194">
        <v>0</v>
      </c>
      <c r="G103" s="194">
        <v>26.9</v>
      </c>
      <c r="H103" s="193" t="s">
        <v>683</v>
      </c>
    </row>
    <row r="104" spans="1:8" ht="45" x14ac:dyDescent="0.25">
      <c r="A104" s="116" t="s">
        <v>328</v>
      </c>
      <c r="B104" s="188" t="s">
        <v>44</v>
      </c>
      <c r="C104" s="191">
        <f>SUM(D104:G104)</f>
        <v>3771.3</v>
      </c>
      <c r="D104" s="194">
        <v>0</v>
      </c>
      <c r="E104" s="192">
        <v>0</v>
      </c>
      <c r="F104" s="192">
        <v>3771.3</v>
      </c>
      <c r="G104" s="194">
        <v>0</v>
      </c>
      <c r="H104" s="193" t="s">
        <v>609</v>
      </c>
    </row>
    <row r="105" spans="1:8" x14ac:dyDescent="0.25">
      <c r="A105" s="212" t="s">
        <v>329</v>
      </c>
      <c r="B105" s="213"/>
      <c r="C105" s="213"/>
      <c r="D105" s="213"/>
      <c r="E105" s="213"/>
      <c r="F105" s="213"/>
      <c r="G105" s="213"/>
      <c r="H105" s="214"/>
    </row>
    <row r="106" spans="1:8" ht="60" x14ac:dyDescent="0.25">
      <c r="A106" s="116" t="s">
        <v>330</v>
      </c>
      <c r="B106" s="188" t="s">
        <v>103</v>
      </c>
      <c r="C106" s="191">
        <f>SUM(D106:G106)</f>
        <v>45014.282000000007</v>
      </c>
      <c r="D106" s="191">
        <v>0</v>
      </c>
      <c r="E106" s="191">
        <v>5230.2700000000004</v>
      </c>
      <c r="F106" s="191">
        <v>39784.012000000002</v>
      </c>
      <c r="G106" s="191">
        <v>0</v>
      </c>
      <c r="H106" s="190" t="s">
        <v>684</v>
      </c>
    </row>
    <row r="107" spans="1:8" ht="30" x14ac:dyDescent="0.25">
      <c r="A107" s="116" t="s">
        <v>331</v>
      </c>
      <c r="B107" s="188" t="s">
        <v>126</v>
      </c>
      <c r="C107" s="191">
        <f>SUM(D107:G107)</f>
        <v>51543.023889999997</v>
      </c>
      <c r="D107" s="191">
        <v>3.7</v>
      </c>
      <c r="E107" s="191">
        <v>11712.35564</v>
      </c>
      <c r="F107" s="191">
        <v>39826.968249999998</v>
      </c>
      <c r="G107" s="191">
        <v>0</v>
      </c>
      <c r="H107" s="190" t="s">
        <v>609</v>
      </c>
    </row>
    <row r="108" spans="1:8" ht="30" x14ac:dyDescent="0.25">
      <c r="A108" s="116" t="s">
        <v>332</v>
      </c>
      <c r="B108" s="188" t="s">
        <v>127</v>
      </c>
      <c r="C108" s="191">
        <f>SUM(D108:G108)</f>
        <v>29100.161999999997</v>
      </c>
      <c r="D108" s="191">
        <v>0</v>
      </c>
      <c r="E108" s="191">
        <v>4252.3999999999996</v>
      </c>
      <c r="F108" s="191">
        <v>24847.761999999999</v>
      </c>
      <c r="G108" s="191">
        <v>0</v>
      </c>
      <c r="H108" s="190" t="s">
        <v>609</v>
      </c>
    </row>
    <row r="109" spans="1:8" ht="30" x14ac:dyDescent="0.25">
      <c r="A109" s="116" t="s">
        <v>333</v>
      </c>
      <c r="B109" s="188" t="s">
        <v>35</v>
      </c>
      <c r="C109" s="191">
        <f>SUM(D109:G109)</f>
        <v>88544.099999999991</v>
      </c>
      <c r="D109" s="191">
        <v>0</v>
      </c>
      <c r="E109" s="192">
        <v>19027.7</v>
      </c>
      <c r="F109" s="192">
        <v>69516.399999999994</v>
      </c>
      <c r="G109" s="191">
        <v>0</v>
      </c>
      <c r="H109" s="190" t="s">
        <v>609</v>
      </c>
    </row>
    <row r="110" spans="1:8" ht="75" x14ac:dyDescent="0.25">
      <c r="A110" s="116" t="s">
        <v>334</v>
      </c>
      <c r="B110" s="188" t="s">
        <v>463</v>
      </c>
      <c r="C110" s="191">
        <f>SUM(D110:G110)</f>
        <v>0</v>
      </c>
      <c r="D110" s="191">
        <v>0</v>
      </c>
      <c r="E110" s="191">
        <v>0</v>
      </c>
      <c r="F110" s="191">
        <v>0</v>
      </c>
      <c r="G110" s="191">
        <v>0</v>
      </c>
      <c r="H110" s="190"/>
    </row>
    <row r="111" spans="1:8" x14ac:dyDescent="0.25">
      <c r="A111" s="212" t="s">
        <v>335</v>
      </c>
      <c r="B111" s="213"/>
      <c r="C111" s="213"/>
      <c r="D111" s="213"/>
      <c r="E111" s="213"/>
      <c r="F111" s="213"/>
      <c r="G111" s="213"/>
      <c r="H111" s="214"/>
    </row>
    <row r="112" spans="1:8" ht="30" x14ac:dyDescent="0.25">
      <c r="A112" s="116" t="s">
        <v>336</v>
      </c>
      <c r="B112" s="188" t="s">
        <v>104</v>
      </c>
      <c r="C112" s="191">
        <f>SUM(D112:G112)</f>
        <v>3690.28</v>
      </c>
      <c r="D112" s="191">
        <v>0</v>
      </c>
      <c r="E112" s="191">
        <v>0</v>
      </c>
      <c r="F112" s="197">
        <v>3690.28</v>
      </c>
      <c r="G112" s="191">
        <v>0</v>
      </c>
      <c r="H112" s="188" t="s">
        <v>684</v>
      </c>
    </row>
    <row r="113" spans="1:8" x14ac:dyDescent="0.25">
      <c r="A113" s="212" t="s">
        <v>337</v>
      </c>
      <c r="B113" s="213"/>
      <c r="C113" s="213"/>
      <c r="D113" s="213"/>
      <c r="E113" s="213"/>
      <c r="F113" s="213"/>
      <c r="G113" s="213"/>
      <c r="H113" s="214"/>
    </row>
    <row r="114" spans="1:8" ht="120" x14ac:dyDescent="0.25">
      <c r="A114" s="116" t="s">
        <v>338</v>
      </c>
      <c r="B114" s="188" t="s">
        <v>105</v>
      </c>
      <c r="C114" s="191">
        <f>SUM(D114:G114)</f>
        <v>1016.259</v>
      </c>
      <c r="D114" s="191">
        <v>0</v>
      </c>
      <c r="E114" s="191">
        <v>0</v>
      </c>
      <c r="F114" s="197">
        <v>956.24</v>
      </c>
      <c r="G114" s="191">
        <v>60.018999999999998</v>
      </c>
      <c r="H114" s="190" t="s">
        <v>711</v>
      </c>
    </row>
    <row r="115" spans="1:8" ht="120" customHeight="1" x14ac:dyDescent="0.25">
      <c r="A115" s="116" t="s">
        <v>339</v>
      </c>
      <c r="B115" s="188" t="s">
        <v>72</v>
      </c>
      <c r="C115" s="191">
        <f>SUM(D115:G115)</f>
        <v>107.26</v>
      </c>
      <c r="D115" s="191">
        <v>0</v>
      </c>
      <c r="E115" s="191">
        <v>0</v>
      </c>
      <c r="F115" s="197">
        <v>107.26</v>
      </c>
      <c r="G115" s="197">
        <v>0</v>
      </c>
      <c r="H115" s="190" t="s">
        <v>711</v>
      </c>
    </row>
    <row r="116" spans="1:8" x14ac:dyDescent="0.25">
      <c r="A116" s="212" t="s">
        <v>340</v>
      </c>
      <c r="B116" s="213"/>
      <c r="C116" s="213"/>
      <c r="D116" s="213"/>
      <c r="E116" s="213"/>
      <c r="F116" s="213"/>
      <c r="G116" s="213"/>
      <c r="H116" s="214"/>
    </row>
    <row r="117" spans="1:8" x14ac:dyDescent="0.25">
      <c r="A117" s="212" t="s">
        <v>341</v>
      </c>
      <c r="B117" s="213"/>
      <c r="C117" s="213"/>
      <c r="D117" s="213"/>
      <c r="E117" s="213"/>
      <c r="F117" s="213"/>
      <c r="G117" s="213"/>
      <c r="H117" s="214"/>
    </row>
    <row r="118" spans="1:8" ht="60" x14ac:dyDescent="0.25">
      <c r="A118" s="116" t="s">
        <v>342</v>
      </c>
      <c r="B118" s="188" t="s">
        <v>90</v>
      </c>
      <c r="C118" s="191">
        <f>SUM(D118:G118)</f>
        <v>2473.2399999999998</v>
      </c>
      <c r="D118" s="191">
        <v>0</v>
      </c>
      <c r="E118" s="197">
        <v>280.04000000000002</v>
      </c>
      <c r="F118" s="197">
        <v>2193.1999999999998</v>
      </c>
      <c r="G118" s="191">
        <v>0</v>
      </c>
      <c r="H118" s="188" t="s">
        <v>684</v>
      </c>
    </row>
    <row r="119" spans="1:8" ht="45" x14ac:dyDescent="0.25">
      <c r="A119" s="116" t="s">
        <v>343</v>
      </c>
      <c r="B119" s="196" t="s">
        <v>531</v>
      </c>
      <c r="C119" s="191">
        <f>SUM(D119:G119)</f>
        <v>0</v>
      </c>
      <c r="D119" s="191">
        <v>0</v>
      </c>
      <c r="E119" s="191">
        <v>0</v>
      </c>
      <c r="F119" s="191">
        <v>0</v>
      </c>
      <c r="G119" s="191">
        <v>0</v>
      </c>
      <c r="H119" s="190"/>
    </row>
    <row r="120" spans="1:8" x14ac:dyDescent="0.25">
      <c r="A120" s="212" t="s">
        <v>344</v>
      </c>
      <c r="B120" s="213"/>
      <c r="C120" s="213"/>
      <c r="D120" s="213"/>
      <c r="E120" s="213"/>
      <c r="F120" s="213"/>
      <c r="G120" s="213"/>
      <c r="H120" s="214"/>
    </row>
    <row r="121" spans="1:8" ht="45" x14ac:dyDescent="0.25">
      <c r="A121" s="116" t="s">
        <v>345</v>
      </c>
      <c r="B121" s="188" t="s">
        <v>123</v>
      </c>
      <c r="C121" s="191">
        <f>SUM(D121:G121)</f>
        <v>116.5</v>
      </c>
      <c r="D121" s="191">
        <v>0</v>
      </c>
      <c r="E121" s="191">
        <v>0</v>
      </c>
      <c r="F121" s="191">
        <v>116.5</v>
      </c>
      <c r="G121" s="191">
        <v>0</v>
      </c>
      <c r="H121" s="190" t="s">
        <v>685</v>
      </c>
    </row>
    <row r="122" spans="1:8" ht="45" x14ac:dyDescent="0.25">
      <c r="A122" s="116" t="s">
        <v>528</v>
      </c>
      <c r="B122" s="188" t="s">
        <v>527</v>
      </c>
      <c r="C122" s="191">
        <f>SUM(D122:G122)</f>
        <v>116.5</v>
      </c>
      <c r="D122" s="191">
        <v>0</v>
      </c>
      <c r="E122" s="191">
        <v>0</v>
      </c>
      <c r="F122" s="191">
        <v>116.5</v>
      </c>
      <c r="G122" s="191">
        <v>0</v>
      </c>
      <c r="H122" s="190" t="s">
        <v>685</v>
      </c>
    </row>
    <row r="123" spans="1:8" x14ac:dyDescent="0.25">
      <c r="A123" s="212" t="s">
        <v>346</v>
      </c>
      <c r="B123" s="213"/>
      <c r="C123" s="213"/>
      <c r="D123" s="213"/>
      <c r="E123" s="213"/>
      <c r="F123" s="213"/>
      <c r="G123" s="213"/>
      <c r="H123" s="214"/>
    </row>
    <row r="124" spans="1:8" ht="45" x14ac:dyDescent="0.25">
      <c r="A124" s="116" t="s">
        <v>347</v>
      </c>
      <c r="B124" s="188" t="s">
        <v>91</v>
      </c>
      <c r="C124" s="191">
        <f>SUM(D124:G124)</f>
        <v>0</v>
      </c>
      <c r="D124" s="191">
        <v>0</v>
      </c>
      <c r="E124" s="191">
        <v>0</v>
      </c>
      <c r="F124" s="191">
        <v>0</v>
      </c>
      <c r="G124" s="191">
        <v>0</v>
      </c>
      <c r="H124" s="190" t="s">
        <v>686</v>
      </c>
    </row>
    <row r="125" spans="1:8" ht="116.25" customHeight="1" x14ac:dyDescent="0.25">
      <c r="A125" s="116" t="s">
        <v>348</v>
      </c>
      <c r="B125" s="196" t="s">
        <v>717</v>
      </c>
      <c r="C125" s="191">
        <f>SUM(D125:G125)</f>
        <v>0</v>
      </c>
      <c r="D125" s="191">
        <v>0</v>
      </c>
      <c r="E125" s="191">
        <v>0</v>
      </c>
      <c r="F125" s="191">
        <v>0</v>
      </c>
      <c r="G125" s="191">
        <v>0</v>
      </c>
      <c r="H125" s="188"/>
    </row>
    <row r="126" spans="1:8" ht="105" x14ac:dyDescent="0.25">
      <c r="A126" s="116" t="s">
        <v>349</v>
      </c>
      <c r="B126" s="196" t="s">
        <v>536</v>
      </c>
      <c r="C126" s="191">
        <f>SUM(D126:G126)</f>
        <v>15247.1</v>
      </c>
      <c r="D126" s="191">
        <v>0</v>
      </c>
      <c r="E126" s="191">
        <v>0</v>
      </c>
      <c r="F126" s="197">
        <v>15247.1</v>
      </c>
      <c r="G126" s="191">
        <v>0</v>
      </c>
      <c r="H126" s="190" t="s">
        <v>686</v>
      </c>
    </row>
    <row r="127" spans="1:8" x14ac:dyDescent="0.25">
      <c r="A127" s="212" t="s">
        <v>350</v>
      </c>
      <c r="B127" s="213"/>
      <c r="C127" s="213"/>
      <c r="D127" s="213"/>
      <c r="E127" s="213"/>
      <c r="F127" s="213"/>
      <c r="G127" s="213"/>
      <c r="H127" s="214"/>
    </row>
    <row r="128" spans="1:8" ht="30" x14ac:dyDescent="0.25">
      <c r="A128" s="116" t="s">
        <v>351</v>
      </c>
      <c r="B128" s="188" t="s">
        <v>352</v>
      </c>
      <c r="C128" s="191">
        <f t="shared" ref="C128:C134" si="2">SUM(D128:G128)</f>
        <v>160</v>
      </c>
      <c r="D128" s="191">
        <v>0</v>
      </c>
      <c r="E128" s="191">
        <v>40</v>
      </c>
      <c r="F128" s="191">
        <v>120</v>
      </c>
      <c r="G128" s="191">
        <v>0</v>
      </c>
      <c r="H128" s="190" t="s">
        <v>687</v>
      </c>
    </row>
    <row r="129" spans="1:8" ht="30" x14ac:dyDescent="0.25">
      <c r="A129" s="116" t="s">
        <v>353</v>
      </c>
      <c r="B129" s="188" t="s">
        <v>446</v>
      </c>
      <c r="C129" s="191">
        <f t="shared" si="2"/>
        <v>5039.8999999999996</v>
      </c>
      <c r="D129" s="191">
        <v>0</v>
      </c>
      <c r="E129" s="191">
        <v>0</v>
      </c>
      <c r="F129" s="197">
        <v>5039.8999999999996</v>
      </c>
      <c r="G129" s="191">
        <v>0</v>
      </c>
      <c r="H129" s="190" t="s">
        <v>687</v>
      </c>
    </row>
    <row r="130" spans="1:8" ht="97.5" customHeight="1" x14ac:dyDescent="0.25">
      <c r="A130" s="116" t="s">
        <v>354</v>
      </c>
      <c r="B130" s="188" t="s">
        <v>2</v>
      </c>
      <c r="C130" s="191">
        <f t="shared" si="2"/>
        <v>461</v>
      </c>
      <c r="D130" s="191">
        <v>0</v>
      </c>
      <c r="E130" s="192">
        <v>250</v>
      </c>
      <c r="F130" s="192">
        <v>211</v>
      </c>
      <c r="G130" s="191">
        <v>0</v>
      </c>
      <c r="H130" s="190" t="s">
        <v>688</v>
      </c>
    </row>
    <row r="131" spans="1:8" ht="45" x14ac:dyDescent="0.25">
      <c r="A131" s="116" t="s">
        <v>355</v>
      </c>
      <c r="B131" s="188" t="s">
        <v>3</v>
      </c>
      <c r="C131" s="191">
        <f t="shared" si="2"/>
        <v>35</v>
      </c>
      <c r="D131" s="191">
        <v>0</v>
      </c>
      <c r="E131" s="191">
        <v>35</v>
      </c>
      <c r="F131" s="191">
        <v>0</v>
      </c>
      <c r="G131" s="191">
        <v>0</v>
      </c>
      <c r="H131" s="190" t="s">
        <v>689</v>
      </c>
    </row>
    <row r="132" spans="1:8" ht="45" x14ac:dyDescent="0.25">
      <c r="A132" s="116" t="s">
        <v>356</v>
      </c>
      <c r="B132" s="188" t="s">
        <v>14</v>
      </c>
      <c r="C132" s="191">
        <f t="shared" si="2"/>
        <v>947.9</v>
      </c>
      <c r="D132" s="191">
        <v>0</v>
      </c>
      <c r="E132" s="197">
        <v>947.9</v>
      </c>
      <c r="F132" s="191">
        <v>0</v>
      </c>
      <c r="G132" s="191">
        <v>0</v>
      </c>
      <c r="H132" s="190" t="s">
        <v>690</v>
      </c>
    </row>
    <row r="133" spans="1:8" ht="75" x14ac:dyDescent="0.25">
      <c r="A133" s="116" t="s">
        <v>357</v>
      </c>
      <c r="B133" s="188" t="s">
        <v>4</v>
      </c>
      <c r="C133" s="191">
        <f t="shared" si="2"/>
        <v>46.4</v>
      </c>
      <c r="D133" s="191">
        <v>0</v>
      </c>
      <c r="E133" s="191">
        <v>20</v>
      </c>
      <c r="F133" s="191">
        <v>26.4</v>
      </c>
      <c r="G133" s="191">
        <v>0</v>
      </c>
      <c r="H133" s="190" t="s">
        <v>691</v>
      </c>
    </row>
    <row r="134" spans="1:8" ht="75" x14ac:dyDescent="0.25">
      <c r="A134" s="116" t="s">
        <v>358</v>
      </c>
      <c r="B134" s="196" t="s">
        <v>359</v>
      </c>
      <c r="C134" s="191">
        <f t="shared" si="2"/>
        <v>106</v>
      </c>
      <c r="D134" s="191">
        <v>0</v>
      </c>
      <c r="E134" s="191">
        <v>35</v>
      </c>
      <c r="F134" s="191">
        <v>71</v>
      </c>
      <c r="G134" s="191">
        <v>0</v>
      </c>
      <c r="H134" s="190" t="s">
        <v>691</v>
      </c>
    </row>
    <row r="135" spans="1:8" x14ac:dyDescent="0.25">
      <c r="A135" s="215" t="s">
        <v>360</v>
      </c>
      <c r="B135" s="216"/>
      <c r="C135" s="216"/>
      <c r="D135" s="216"/>
      <c r="E135" s="216"/>
      <c r="F135" s="216"/>
      <c r="G135" s="216"/>
      <c r="H135" s="217"/>
    </row>
    <row r="136" spans="1:8" x14ac:dyDescent="0.25">
      <c r="A136" s="212" t="s">
        <v>361</v>
      </c>
      <c r="B136" s="213"/>
      <c r="C136" s="213"/>
      <c r="D136" s="213"/>
      <c r="E136" s="213"/>
      <c r="F136" s="213"/>
      <c r="G136" s="213"/>
      <c r="H136" s="214"/>
    </row>
    <row r="137" spans="1:8" x14ac:dyDescent="0.25">
      <c r="A137" s="235" t="s">
        <v>362</v>
      </c>
      <c r="B137" s="236"/>
      <c r="C137" s="236"/>
      <c r="D137" s="236"/>
      <c r="E137" s="236"/>
      <c r="F137" s="236"/>
      <c r="G137" s="236"/>
      <c r="H137" s="237"/>
    </row>
    <row r="138" spans="1:8" ht="153" customHeight="1" x14ac:dyDescent="0.25">
      <c r="A138" s="116" t="s">
        <v>363</v>
      </c>
      <c r="B138" s="188" t="s">
        <v>95</v>
      </c>
      <c r="C138" s="191">
        <f>SUM(D138:G138)</f>
        <v>65216.93</v>
      </c>
      <c r="D138" s="191">
        <v>0</v>
      </c>
      <c r="E138" s="191">
        <v>5970</v>
      </c>
      <c r="F138" s="191">
        <v>341.33</v>
      </c>
      <c r="G138" s="191">
        <v>58905.599999999999</v>
      </c>
      <c r="H138" s="121" t="s">
        <v>692</v>
      </c>
    </row>
    <row r="139" spans="1:8" ht="92.25" customHeight="1" x14ac:dyDescent="0.25">
      <c r="A139" s="168" t="s">
        <v>364</v>
      </c>
      <c r="B139" s="188" t="s">
        <v>110</v>
      </c>
      <c r="C139" s="191">
        <f>SUM(D139:G139)</f>
        <v>38465.235999999997</v>
      </c>
      <c r="D139" s="191">
        <v>0</v>
      </c>
      <c r="E139" s="191">
        <v>1865.31</v>
      </c>
      <c r="F139" s="191">
        <v>20.75</v>
      </c>
      <c r="G139" s="192">
        <v>36579.175999999999</v>
      </c>
      <c r="H139" s="198" t="s">
        <v>693</v>
      </c>
    </row>
    <row r="140" spans="1:8" x14ac:dyDescent="0.25">
      <c r="A140" s="212" t="s">
        <v>365</v>
      </c>
      <c r="B140" s="213"/>
      <c r="C140" s="213"/>
      <c r="D140" s="213"/>
      <c r="E140" s="213"/>
      <c r="F140" s="213"/>
      <c r="G140" s="213"/>
      <c r="H140" s="214"/>
    </row>
    <row r="141" spans="1:8" ht="150" customHeight="1" x14ac:dyDescent="0.25">
      <c r="A141" s="116" t="s">
        <v>366</v>
      </c>
      <c r="B141" s="188" t="s">
        <v>96</v>
      </c>
      <c r="C141" s="191">
        <f>SUM(D141:G141)</f>
        <v>296733.8</v>
      </c>
      <c r="D141" s="191">
        <v>0</v>
      </c>
      <c r="E141" s="191">
        <v>0</v>
      </c>
      <c r="F141" s="191">
        <v>572.05999999999995</v>
      </c>
      <c r="G141" s="191">
        <v>296161.74</v>
      </c>
      <c r="H141" s="195" t="s">
        <v>694</v>
      </c>
    </row>
    <row r="142" spans="1:8" x14ac:dyDescent="0.25">
      <c r="A142" s="212" t="s">
        <v>367</v>
      </c>
      <c r="B142" s="213"/>
      <c r="C142" s="213"/>
      <c r="D142" s="213"/>
      <c r="E142" s="213"/>
      <c r="F142" s="213"/>
      <c r="G142" s="213"/>
      <c r="H142" s="214"/>
    </row>
    <row r="143" spans="1:8" ht="75" x14ac:dyDescent="0.25">
      <c r="A143" s="116" t="s">
        <v>368</v>
      </c>
      <c r="B143" s="188" t="s">
        <v>39</v>
      </c>
      <c r="C143" s="191">
        <f>SUM(D143:G143)</f>
        <v>26713.61</v>
      </c>
      <c r="D143" s="191">
        <v>0</v>
      </c>
      <c r="E143" s="191">
        <v>20342.599999999999</v>
      </c>
      <c r="F143" s="191">
        <v>6371.01</v>
      </c>
      <c r="G143" s="191">
        <v>0</v>
      </c>
      <c r="H143" s="121" t="s">
        <v>695</v>
      </c>
    </row>
    <row r="144" spans="1:8" x14ac:dyDescent="0.25">
      <c r="A144" s="212" t="s">
        <v>370</v>
      </c>
      <c r="B144" s="213"/>
      <c r="C144" s="213"/>
      <c r="D144" s="213"/>
      <c r="E144" s="213"/>
      <c r="F144" s="213"/>
      <c r="G144" s="213"/>
      <c r="H144" s="214"/>
    </row>
    <row r="145" spans="1:8" ht="45" x14ac:dyDescent="0.25">
      <c r="A145" s="116" t="s">
        <v>369</v>
      </c>
      <c r="B145" s="188" t="s">
        <v>97</v>
      </c>
      <c r="C145" s="191">
        <f>SUM(D145:G145)</f>
        <v>0</v>
      </c>
      <c r="D145" s="191">
        <v>0</v>
      </c>
      <c r="E145" s="191">
        <v>0</v>
      </c>
      <c r="F145" s="191">
        <v>0</v>
      </c>
      <c r="G145" s="191">
        <v>0</v>
      </c>
      <c r="H145" s="121" t="s">
        <v>696</v>
      </c>
    </row>
    <row r="146" spans="1:8" x14ac:dyDescent="0.25">
      <c r="A146" s="212" t="s">
        <v>371</v>
      </c>
      <c r="B146" s="213"/>
      <c r="C146" s="213"/>
      <c r="D146" s="213"/>
      <c r="E146" s="213"/>
      <c r="F146" s="213"/>
      <c r="G146" s="213"/>
      <c r="H146" s="214"/>
    </row>
    <row r="147" spans="1:8" ht="30" x14ac:dyDescent="0.25">
      <c r="A147" s="116" t="s">
        <v>372</v>
      </c>
      <c r="B147" s="188" t="s">
        <v>54</v>
      </c>
      <c r="C147" s="191">
        <f>SUM(D147:G147)</f>
        <v>0</v>
      </c>
      <c r="D147" s="191">
        <v>0</v>
      </c>
      <c r="E147" s="191">
        <v>0</v>
      </c>
      <c r="F147" s="191">
        <v>0</v>
      </c>
      <c r="G147" s="191">
        <v>0</v>
      </c>
      <c r="H147" s="108"/>
    </row>
    <row r="148" spans="1:8" ht="30" x14ac:dyDescent="0.25">
      <c r="A148" s="116" t="s">
        <v>373</v>
      </c>
      <c r="B148" s="188" t="s">
        <v>55</v>
      </c>
      <c r="C148" s="191">
        <f>SUM(D148:G148)</f>
        <v>0</v>
      </c>
      <c r="D148" s="191">
        <v>0</v>
      </c>
      <c r="E148" s="191">
        <v>0</v>
      </c>
      <c r="F148" s="191">
        <v>0</v>
      </c>
      <c r="G148" s="191">
        <v>0</v>
      </c>
      <c r="H148" s="108"/>
    </row>
    <row r="149" spans="1:8" ht="30" x14ac:dyDescent="0.25">
      <c r="A149" s="116" t="s">
        <v>374</v>
      </c>
      <c r="B149" s="188" t="s">
        <v>98</v>
      </c>
      <c r="C149" s="191">
        <f>SUM(D149:G149)</f>
        <v>0</v>
      </c>
      <c r="D149" s="191">
        <v>0</v>
      </c>
      <c r="E149" s="191">
        <v>0</v>
      </c>
      <c r="F149" s="191">
        <v>0</v>
      </c>
      <c r="G149" s="191">
        <v>0</v>
      </c>
      <c r="H149" s="121"/>
    </row>
    <row r="150" spans="1:8" ht="30" x14ac:dyDescent="0.25">
      <c r="A150" s="116" t="s">
        <v>375</v>
      </c>
      <c r="B150" s="188" t="s">
        <v>34</v>
      </c>
      <c r="C150" s="191">
        <f>SUM(D150:G150)</f>
        <v>0</v>
      </c>
      <c r="D150" s="191">
        <v>0</v>
      </c>
      <c r="E150" s="191">
        <v>0</v>
      </c>
      <c r="F150" s="191">
        <v>0</v>
      </c>
      <c r="G150" s="191">
        <v>0</v>
      </c>
      <c r="H150" s="121"/>
    </row>
    <row r="151" spans="1:8" ht="30" x14ac:dyDescent="0.25">
      <c r="A151" s="116" t="s">
        <v>376</v>
      </c>
      <c r="B151" s="188" t="s">
        <v>99</v>
      </c>
      <c r="C151" s="191">
        <f>SUM(D151:G151)</f>
        <v>0</v>
      </c>
      <c r="D151" s="191">
        <v>0</v>
      </c>
      <c r="E151" s="191">
        <v>0</v>
      </c>
      <c r="F151" s="191">
        <v>0</v>
      </c>
      <c r="G151" s="191">
        <v>0</v>
      </c>
      <c r="H151" s="121"/>
    </row>
    <row r="152" spans="1:8" x14ac:dyDescent="0.25">
      <c r="A152" s="212" t="s">
        <v>377</v>
      </c>
      <c r="B152" s="213"/>
      <c r="C152" s="213"/>
      <c r="D152" s="213"/>
      <c r="E152" s="213"/>
      <c r="F152" s="213"/>
      <c r="G152" s="213"/>
      <c r="H152" s="214"/>
    </row>
    <row r="153" spans="1:8" ht="30" x14ac:dyDescent="0.25">
      <c r="A153" s="116" t="s">
        <v>378</v>
      </c>
      <c r="B153" s="188" t="s">
        <v>100</v>
      </c>
      <c r="C153" s="191">
        <f>SUM(D153:G153)</f>
        <v>0</v>
      </c>
      <c r="D153" s="191">
        <v>0</v>
      </c>
      <c r="E153" s="191">
        <v>0</v>
      </c>
      <c r="F153" s="191">
        <v>0</v>
      </c>
      <c r="G153" s="191">
        <v>0</v>
      </c>
      <c r="H153" s="191"/>
    </row>
    <row r="154" spans="1:8" ht="105" x14ac:dyDescent="0.25">
      <c r="A154" s="116" t="s">
        <v>379</v>
      </c>
      <c r="B154" s="188" t="s">
        <v>101</v>
      </c>
      <c r="C154" s="191">
        <f>SUM(D154:G154)</f>
        <v>15042.310000000001</v>
      </c>
      <c r="D154" s="191">
        <v>13614.12</v>
      </c>
      <c r="E154" s="191">
        <v>716.53</v>
      </c>
      <c r="F154" s="191">
        <v>711.66</v>
      </c>
      <c r="G154" s="191">
        <v>0</v>
      </c>
      <c r="H154" s="190" t="s">
        <v>697</v>
      </c>
    </row>
    <row r="155" spans="1:8" ht="150" x14ac:dyDescent="0.25">
      <c r="A155" s="116" t="s">
        <v>381</v>
      </c>
      <c r="B155" s="188" t="s">
        <v>21</v>
      </c>
      <c r="C155" s="191">
        <f>SUM(D155:G155)</f>
        <v>19813.399999999998</v>
      </c>
      <c r="D155" s="191">
        <v>17317.599999999999</v>
      </c>
      <c r="E155" s="191">
        <v>911.45</v>
      </c>
      <c r="F155" s="191">
        <v>905.26</v>
      </c>
      <c r="G155" s="191">
        <v>679.09</v>
      </c>
      <c r="H155" s="190" t="s">
        <v>698</v>
      </c>
    </row>
    <row r="156" spans="1:8" x14ac:dyDescent="0.25">
      <c r="A156" s="212" t="s">
        <v>380</v>
      </c>
      <c r="B156" s="213"/>
      <c r="C156" s="213"/>
      <c r="D156" s="213"/>
      <c r="E156" s="213"/>
      <c r="F156" s="213"/>
      <c r="G156" s="213"/>
      <c r="H156" s="214"/>
    </row>
    <row r="157" spans="1:8" ht="165" x14ac:dyDescent="0.25">
      <c r="A157" s="116" t="s">
        <v>382</v>
      </c>
      <c r="B157" s="188" t="s">
        <v>447</v>
      </c>
      <c r="C157" s="191">
        <f>SUM(D157:G157)</f>
        <v>83.89</v>
      </c>
      <c r="D157" s="191">
        <v>0</v>
      </c>
      <c r="E157" s="191">
        <v>0</v>
      </c>
      <c r="F157" s="191">
        <v>83.89</v>
      </c>
      <c r="G157" s="191">
        <v>0</v>
      </c>
      <c r="H157" s="190" t="s">
        <v>699</v>
      </c>
    </row>
    <row r="158" spans="1:8" x14ac:dyDescent="0.25">
      <c r="A158" s="212" t="s">
        <v>383</v>
      </c>
      <c r="B158" s="213"/>
      <c r="C158" s="213"/>
      <c r="D158" s="213"/>
      <c r="E158" s="213"/>
      <c r="F158" s="213"/>
      <c r="G158" s="213"/>
      <c r="H158" s="214"/>
    </row>
    <row r="159" spans="1:8" x14ac:dyDescent="0.25">
      <c r="A159" s="212" t="s">
        <v>384</v>
      </c>
      <c r="B159" s="213"/>
      <c r="C159" s="213"/>
      <c r="D159" s="213"/>
      <c r="E159" s="213"/>
      <c r="F159" s="213"/>
      <c r="G159" s="213"/>
      <c r="H159" s="214"/>
    </row>
    <row r="160" spans="1:8" ht="75" x14ac:dyDescent="0.25">
      <c r="A160" s="116" t="s">
        <v>385</v>
      </c>
      <c r="B160" s="188" t="s">
        <v>448</v>
      </c>
      <c r="C160" s="191">
        <f>SUM(D160:G160)</f>
        <v>0</v>
      </c>
      <c r="D160" s="191">
        <v>0</v>
      </c>
      <c r="E160" s="191">
        <v>0</v>
      </c>
      <c r="F160" s="191">
        <v>0</v>
      </c>
      <c r="G160" s="191">
        <v>0</v>
      </c>
      <c r="H160" s="198"/>
    </row>
    <row r="161" spans="1:8" ht="75" x14ac:dyDescent="0.25">
      <c r="A161" s="116" t="s">
        <v>386</v>
      </c>
      <c r="B161" s="188" t="s">
        <v>5</v>
      </c>
      <c r="C161" s="191">
        <f>SUM(D161:G161)</f>
        <v>75</v>
      </c>
      <c r="D161" s="191">
        <v>0</v>
      </c>
      <c r="E161" s="191">
        <v>0</v>
      </c>
      <c r="F161" s="191">
        <v>75</v>
      </c>
      <c r="G161" s="191">
        <v>0</v>
      </c>
      <c r="H161" s="190" t="s">
        <v>614</v>
      </c>
    </row>
    <row r="162" spans="1:8" ht="90" x14ac:dyDescent="0.25">
      <c r="A162" s="116" t="s">
        <v>387</v>
      </c>
      <c r="B162" s="188" t="s">
        <v>36</v>
      </c>
      <c r="C162" s="191">
        <f>SUM(D162:G162)</f>
        <v>4126.6370200000001</v>
      </c>
      <c r="D162" s="191">
        <v>0</v>
      </c>
      <c r="E162" s="191">
        <v>1127.6113600000001</v>
      </c>
      <c r="F162" s="191">
        <v>2999.0256599999998</v>
      </c>
      <c r="G162" s="191">
        <v>0</v>
      </c>
      <c r="H162" s="190" t="s">
        <v>614</v>
      </c>
    </row>
    <row r="163" spans="1:8" x14ac:dyDescent="0.25">
      <c r="A163" s="212" t="s">
        <v>439</v>
      </c>
      <c r="B163" s="213"/>
      <c r="C163" s="213"/>
      <c r="D163" s="213"/>
      <c r="E163" s="213"/>
      <c r="F163" s="213"/>
      <c r="G163" s="213"/>
      <c r="H163" s="214"/>
    </row>
    <row r="164" spans="1:8" ht="45" x14ac:dyDescent="0.25">
      <c r="A164" s="116" t="s">
        <v>388</v>
      </c>
      <c r="B164" s="188" t="s">
        <v>52</v>
      </c>
      <c r="C164" s="191">
        <f t="shared" ref="C164:C169" si="3">SUM(D164:G164)</f>
        <v>938</v>
      </c>
      <c r="D164" s="191">
        <v>0</v>
      </c>
      <c r="E164" s="191">
        <v>0</v>
      </c>
      <c r="F164" s="191">
        <v>938</v>
      </c>
      <c r="G164" s="191">
        <v>0</v>
      </c>
      <c r="H164" s="190" t="s">
        <v>614</v>
      </c>
    </row>
    <row r="165" spans="1:8" ht="124.5" customHeight="1" x14ac:dyDescent="0.25">
      <c r="A165" s="116" t="s">
        <v>389</v>
      </c>
      <c r="B165" s="188" t="s">
        <v>6</v>
      </c>
      <c r="C165" s="191">
        <f>SUM(D165:G165)</f>
        <v>431.01650000000001</v>
      </c>
      <c r="D165" s="194">
        <v>0</v>
      </c>
      <c r="E165" s="194">
        <v>193.8</v>
      </c>
      <c r="F165" s="194">
        <v>237.2165</v>
      </c>
      <c r="G165" s="194">
        <v>0</v>
      </c>
      <c r="H165" s="196" t="s">
        <v>700</v>
      </c>
    </row>
    <row r="166" spans="1:8" ht="60" x14ac:dyDescent="0.25">
      <c r="A166" s="116" t="s">
        <v>533</v>
      </c>
      <c r="B166" s="188" t="s">
        <v>458</v>
      </c>
      <c r="C166" s="191">
        <f t="shared" si="3"/>
        <v>197.5</v>
      </c>
      <c r="D166" s="191">
        <v>0</v>
      </c>
      <c r="E166" s="191">
        <v>193.8</v>
      </c>
      <c r="F166" s="191">
        <v>3.7</v>
      </c>
      <c r="G166" s="191">
        <v>0</v>
      </c>
      <c r="H166" s="190" t="s">
        <v>701</v>
      </c>
    </row>
    <row r="167" spans="1:8" ht="30" x14ac:dyDescent="0.25">
      <c r="A167" s="116" t="s">
        <v>534</v>
      </c>
      <c r="B167" s="188" t="s">
        <v>522</v>
      </c>
      <c r="C167" s="191">
        <f t="shared" si="3"/>
        <v>36.4</v>
      </c>
      <c r="D167" s="191">
        <v>0</v>
      </c>
      <c r="E167" s="191">
        <v>0</v>
      </c>
      <c r="F167" s="191">
        <v>36.4</v>
      </c>
      <c r="G167" s="191">
        <v>0</v>
      </c>
      <c r="H167" s="190" t="s">
        <v>684</v>
      </c>
    </row>
    <row r="168" spans="1:8" ht="45" x14ac:dyDescent="0.25">
      <c r="A168" s="116" t="s">
        <v>615</v>
      </c>
      <c r="B168" s="188" t="s">
        <v>616</v>
      </c>
      <c r="C168" s="191">
        <f t="shared" si="3"/>
        <v>197.1165</v>
      </c>
      <c r="D168" s="191">
        <v>0</v>
      </c>
      <c r="E168" s="191">
        <v>0</v>
      </c>
      <c r="F168" s="191">
        <v>197.1165</v>
      </c>
      <c r="G168" s="191">
        <v>0</v>
      </c>
      <c r="H168" s="190" t="s">
        <v>614</v>
      </c>
    </row>
    <row r="169" spans="1:8" ht="30" x14ac:dyDescent="0.25">
      <c r="A169" s="123" t="s">
        <v>390</v>
      </c>
      <c r="B169" s="188" t="s">
        <v>7</v>
      </c>
      <c r="C169" s="191">
        <f t="shared" si="3"/>
        <v>0</v>
      </c>
      <c r="D169" s="191">
        <v>0</v>
      </c>
      <c r="E169" s="191">
        <v>0</v>
      </c>
      <c r="F169" s="191">
        <v>0</v>
      </c>
      <c r="G169" s="191">
        <v>0</v>
      </c>
      <c r="H169" s="191"/>
    </row>
    <row r="170" spans="1:8" x14ac:dyDescent="0.25">
      <c r="A170" s="212" t="s">
        <v>391</v>
      </c>
      <c r="B170" s="213"/>
      <c r="C170" s="213"/>
      <c r="D170" s="213"/>
      <c r="E170" s="213"/>
      <c r="F170" s="213"/>
      <c r="G170" s="213"/>
      <c r="H170" s="214"/>
    </row>
    <row r="171" spans="1:8" ht="60" x14ac:dyDescent="0.25">
      <c r="A171" s="209" t="s">
        <v>392</v>
      </c>
      <c r="B171" s="210" t="s">
        <v>24</v>
      </c>
      <c r="C171" s="232" t="s">
        <v>728</v>
      </c>
      <c r="D171" s="233"/>
      <c r="E171" s="233"/>
      <c r="F171" s="233"/>
      <c r="G171" s="233"/>
      <c r="H171" s="234"/>
    </row>
    <row r="172" spans="1:8" x14ac:dyDescent="0.25">
      <c r="A172" s="209" t="s">
        <v>537</v>
      </c>
      <c r="B172" s="229" t="s">
        <v>728</v>
      </c>
      <c r="C172" s="230"/>
      <c r="D172" s="230"/>
      <c r="E172" s="230"/>
      <c r="F172" s="230"/>
      <c r="G172" s="230"/>
      <c r="H172" s="231"/>
    </row>
    <row r="173" spans="1:8" x14ac:dyDescent="0.25">
      <c r="A173" s="209" t="s">
        <v>538</v>
      </c>
      <c r="B173" s="229" t="s">
        <v>728</v>
      </c>
      <c r="C173" s="230"/>
      <c r="D173" s="230"/>
      <c r="E173" s="230"/>
      <c r="F173" s="230"/>
      <c r="G173" s="230"/>
      <c r="H173" s="231"/>
    </row>
    <row r="174" spans="1:8" ht="30" x14ac:dyDescent="0.25">
      <c r="A174" s="122" t="s">
        <v>539</v>
      </c>
      <c r="B174" s="188" t="s">
        <v>464</v>
      </c>
      <c r="C174" s="191">
        <f t="shared" ref="C174:C182" si="4">SUM(D174:G174)</f>
        <v>0</v>
      </c>
      <c r="D174" s="191">
        <v>0</v>
      </c>
      <c r="E174" s="191">
        <v>0</v>
      </c>
      <c r="F174" s="191">
        <v>0</v>
      </c>
      <c r="G174" s="191">
        <v>0</v>
      </c>
      <c r="H174" s="127"/>
    </row>
    <row r="175" spans="1:8" ht="30" x14ac:dyDescent="0.25">
      <c r="A175" s="122" t="s">
        <v>393</v>
      </c>
      <c r="B175" s="188" t="s">
        <v>23</v>
      </c>
      <c r="C175" s="191">
        <f t="shared" si="4"/>
        <v>1859.19</v>
      </c>
      <c r="D175" s="191">
        <v>0</v>
      </c>
      <c r="E175" s="191">
        <v>0</v>
      </c>
      <c r="F175" s="191">
        <v>0</v>
      </c>
      <c r="G175" s="191">
        <v>1859.19</v>
      </c>
      <c r="H175" s="190" t="s">
        <v>702</v>
      </c>
    </row>
    <row r="176" spans="1:8" ht="60" x14ac:dyDescent="0.25">
      <c r="A176" s="122" t="s">
        <v>480</v>
      </c>
      <c r="B176" s="188" t="s">
        <v>465</v>
      </c>
      <c r="C176" s="191">
        <f t="shared" si="4"/>
        <v>1859.19</v>
      </c>
      <c r="D176" s="191">
        <v>0</v>
      </c>
      <c r="E176" s="191">
        <v>0</v>
      </c>
      <c r="F176" s="191">
        <v>0</v>
      </c>
      <c r="G176" s="191">
        <v>1859.19</v>
      </c>
      <c r="H176" s="190" t="s">
        <v>702</v>
      </c>
    </row>
    <row r="177" spans="1:8" ht="45" x14ac:dyDescent="0.25">
      <c r="A177" s="122" t="s">
        <v>481</v>
      </c>
      <c r="B177" s="188" t="s">
        <v>466</v>
      </c>
      <c r="C177" s="191">
        <f t="shared" si="4"/>
        <v>0</v>
      </c>
      <c r="D177" s="191">
        <v>0</v>
      </c>
      <c r="E177" s="191">
        <v>0</v>
      </c>
      <c r="F177" s="191">
        <v>0</v>
      </c>
      <c r="G177" s="191">
        <v>0</v>
      </c>
      <c r="H177" s="191"/>
    </row>
    <row r="178" spans="1:8" ht="30" x14ac:dyDescent="0.25">
      <c r="A178" s="122" t="s">
        <v>394</v>
      </c>
      <c r="B178" s="188" t="s">
        <v>25</v>
      </c>
      <c r="C178" s="191">
        <f t="shared" si="4"/>
        <v>17805.16</v>
      </c>
      <c r="D178" s="191">
        <v>0</v>
      </c>
      <c r="E178" s="191">
        <v>0</v>
      </c>
      <c r="F178" s="191">
        <v>0</v>
      </c>
      <c r="G178" s="191">
        <v>17805.16</v>
      </c>
      <c r="H178" s="238" t="s">
        <v>552</v>
      </c>
    </row>
    <row r="179" spans="1:8" ht="30" x14ac:dyDescent="0.25">
      <c r="A179" s="122" t="s">
        <v>482</v>
      </c>
      <c r="B179" s="188" t="s">
        <v>467</v>
      </c>
      <c r="C179" s="191">
        <f t="shared" si="4"/>
        <v>0</v>
      </c>
      <c r="D179" s="191">
        <v>0</v>
      </c>
      <c r="E179" s="191">
        <v>0</v>
      </c>
      <c r="F179" s="191">
        <v>0</v>
      </c>
      <c r="G179" s="191">
        <v>0</v>
      </c>
      <c r="H179" s="239"/>
    </row>
    <row r="180" spans="1:8" ht="45" x14ac:dyDescent="0.25">
      <c r="A180" s="122" t="s">
        <v>483</v>
      </c>
      <c r="B180" s="188" t="s">
        <v>468</v>
      </c>
      <c r="C180" s="191">
        <f t="shared" si="4"/>
        <v>17805.16</v>
      </c>
      <c r="D180" s="191">
        <v>0</v>
      </c>
      <c r="E180" s="191">
        <v>0</v>
      </c>
      <c r="F180" s="191">
        <v>0</v>
      </c>
      <c r="G180" s="191">
        <v>17805.16</v>
      </c>
      <c r="H180" s="240"/>
    </row>
    <row r="181" spans="1:8" ht="60" x14ac:dyDescent="0.25">
      <c r="A181" s="116" t="s">
        <v>395</v>
      </c>
      <c r="B181" s="188" t="s">
        <v>26</v>
      </c>
      <c r="C181" s="191">
        <f t="shared" si="4"/>
        <v>387.072</v>
      </c>
      <c r="D181" s="191">
        <v>0</v>
      </c>
      <c r="E181" s="191">
        <v>0</v>
      </c>
      <c r="F181" s="191">
        <v>387.072</v>
      </c>
      <c r="G181" s="191">
        <v>0</v>
      </c>
      <c r="H181" s="190" t="s">
        <v>703</v>
      </c>
    </row>
    <row r="182" spans="1:8" ht="45" x14ac:dyDescent="0.25">
      <c r="A182" s="116" t="s">
        <v>396</v>
      </c>
      <c r="B182" s="188" t="s">
        <v>27</v>
      </c>
      <c r="C182" s="191">
        <f t="shared" si="4"/>
        <v>12.099</v>
      </c>
      <c r="D182" s="191">
        <v>0</v>
      </c>
      <c r="E182" s="191">
        <v>0</v>
      </c>
      <c r="F182" s="191">
        <v>12.099</v>
      </c>
      <c r="G182" s="191">
        <v>0</v>
      </c>
      <c r="H182" s="190" t="s">
        <v>703</v>
      </c>
    </row>
    <row r="183" spans="1:8" x14ac:dyDescent="0.25">
      <c r="A183" s="212" t="s">
        <v>397</v>
      </c>
      <c r="B183" s="213"/>
      <c r="C183" s="213"/>
      <c r="D183" s="213"/>
      <c r="E183" s="213"/>
      <c r="F183" s="213"/>
      <c r="G183" s="213"/>
      <c r="H183" s="214"/>
    </row>
    <row r="184" spans="1:8" ht="30" x14ac:dyDescent="0.25">
      <c r="A184" s="122" t="s">
        <v>398</v>
      </c>
      <c r="B184" s="188" t="s">
        <v>28</v>
      </c>
      <c r="C184" s="232" t="s">
        <v>728</v>
      </c>
      <c r="D184" s="233"/>
      <c r="E184" s="233"/>
      <c r="F184" s="233"/>
      <c r="G184" s="233"/>
      <c r="H184" s="234"/>
    </row>
    <row r="185" spans="1:8" ht="45" x14ac:dyDescent="0.25">
      <c r="A185" s="122" t="s">
        <v>484</v>
      </c>
      <c r="B185" s="188" t="s">
        <v>469</v>
      </c>
      <c r="C185" s="191">
        <f>SUM(D185:G185)</f>
        <v>0</v>
      </c>
      <c r="D185" s="191">
        <v>0</v>
      </c>
      <c r="E185" s="191">
        <v>0</v>
      </c>
      <c r="F185" s="191">
        <v>0</v>
      </c>
      <c r="G185" s="191">
        <v>0</v>
      </c>
      <c r="H185" s="188"/>
    </row>
    <row r="186" spans="1:8" x14ac:dyDescent="0.25">
      <c r="A186" s="122" t="s">
        <v>485</v>
      </c>
      <c r="B186" s="229" t="s">
        <v>728</v>
      </c>
      <c r="C186" s="230"/>
      <c r="D186" s="230"/>
      <c r="E186" s="230"/>
      <c r="F186" s="230"/>
      <c r="G186" s="230"/>
      <c r="H186" s="231"/>
    </row>
    <row r="187" spans="1:8" x14ac:dyDescent="0.25">
      <c r="A187" s="212" t="s">
        <v>399</v>
      </c>
      <c r="B187" s="213"/>
      <c r="C187" s="213"/>
      <c r="D187" s="213"/>
      <c r="E187" s="213"/>
      <c r="F187" s="213"/>
      <c r="G187" s="213"/>
      <c r="H187" s="214"/>
    </row>
    <row r="188" spans="1:8" ht="45" x14ac:dyDescent="0.25">
      <c r="A188" s="122" t="s">
        <v>400</v>
      </c>
      <c r="B188" s="188" t="s">
        <v>29</v>
      </c>
      <c r="C188" s="191">
        <f>SUM(D188:G188)</f>
        <v>9.58</v>
      </c>
      <c r="D188" s="191">
        <v>0</v>
      </c>
      <c r="E188" s="191">
        <v>0</v>
      </c>
      <c r="F188" s="191">
        <v>9.58</v>
      </c>
      <c r="G188" s="191">
        <v>0</v>
      </c>
      <c r="H188" s="188" t="s">
        <v>703</v>
      </c>
    </row>
    <row r="189" spans="1:8" ht="105" x14ac:dyDescent="0.25">
      <c r="A189" s="122" t="s">
        <v>486</v>
      </c>
      <c r="B189" s="188" t="s">
        <v>588</v>
      </c>
      <c r="C189" s="191">
        <f>SUM(D189:G189)</f>
        <v>0</v>
      </c>
      <c r="D189" s="191">
        <v>0</v>
      </c>
      <c r="E189" s="191">
        <v>0</v>
      </c>
      <c r="F189" s="191">
        <v>0</v>
      </c>
      <c r="G189" s="191">
        <v>0</v>
      </c>
      <c r="H189" s="190" t="s">
        <v>703</v>
      </c>
    </row>
    <row r="190" spans="1:8" ht="45" x14ac:dyDescent="0.25">
      <c r="A190" s="122" t="s">
        <v>487</v>
      </c>
      <c r="B190" s="188" t="s">
        <v>470</v>
      </c>
      <c r="C190" s="191">
        <f>SUM(D190:G190)</f>
        <v>9.58</v>
      </c>
      <c r="D190" s="191">
        <v>0</v>
      </c>
      <c r="E190" s="191">
        <v>0</v>
      </c>
      <c r="F190" s="191">
        <v>9.58</v>
      </c>
      <c r="G190" s="191">
        <v>0</v>
      </c>
      <c r="H190" s="190" t="s">
        <v>703</v>
      </c>
    </row>
    <row r="191" spans="1:8" ht="90" x14ac:dyDescent="0.25">
      <c r="A191" s="122" t="s">
        <v>488</v>
      </c>
      <c r="B191" s="188" t="s">
        <v>471</v>
      </c>
      <c r="C191" s="191">
        <f>SUM(D191:G191)</f>
        <v>0</v>
      </c>
      <c r="D191" s="191">
        <v>0</v>
      </c>
      <c r="E191" s="191">
        <v>0</v>
      </c>
      <c r="F191" s="191">
        <v>0</v>
      </c>
      <c r="G191" s="191">
        <v>0</v>
      </c>
      <c r="H191" s="191"/>
    </row>
    <row r="192" spans="1:8" x14ac:dyDescent="0.25">
      <c r="A192" s="212" t="s">
        <v>401</v>
      </c>
      <c r="B192" s="213"/>
      <c r="C192" s="213"/>
      <c r="D192" s="213"/>
      <c r="E192" s="213"/>
      <c r="F192" s="213"/>
      <c r="G192" s="213"/>
      <c r="H192" s="214"/>
    </row>
    <row r="193" spans="1:8" ht="60" x14ac:dyDescent="0.25">
      <c r="A193" s="116" t="s">
        <v>402</v>
      </c>
      <c r="B193" s="188" t="s">
        <v>37</v>
      </c>
      <c r="C193" s="191">
        <f>SUM(D193:G193)</f>
        <v>2871.6332000000002</v>
      </c>
      <c r="D193" s="191">
        <v>0</v>
      </c>
      <c r="E193" s="191">
        <v>0</v>
      </c>
      <c r="F193" s="191">
        <v>2871.6332000000002</v>
      </c>
      <c r="G193" s="191">
        <v>0</v>
      </c>
      <c r="H193" s="190" t="s">
        <v>704</v>
      </c>
    </row>
    <row r="194" spans="1:8" ht="60" x14ac:dyDescent="0.25">
      <c r="A194" s="116" t="s">
        <v>403</v>
      </c>
      <c r="B194" s="188" t="s">
        <v>8</v>
      </c>
      <c r="C194" s="191">
        <f>SUM(D194:G194)</f>
        <v>12986.938190000001</v>
      </c>
      <c r="D194" s="191">
        <v>0</v>
      </c>
      <c r="E194" s="191">
        <v>2375.1886400000003</v>
      </c>
      <c r="F194" s="191">
        <v>10611.74955</v>
      </c>
      <c r="G194" s="191">
        <v>0</v>
      </c>
      <c r="H194" s="190" t="s">
        <v>704</v>
      </c>
    </row>
    <row r="195" spans="1:8" ht="90" x14ac:dyDescent="0.25">
      <c r="A195" s="116" t="s">
        <v>404</v>
      </c>
      <c r="B195" s="188" t="s">
        <v>449</v>
      </c>
      <c r="C195" s="191">
        <f>SUM(D195:G195)</f>
        <v>211.52699999999999</v>
      </c>
      <c r="D195" s="191">
        <v>0</v>
      </c>
      <c r="E195" s="191">
        <v>0</v>
      </c>
      <c r="F195" s="191">
        <v>211.52699999999999</v>
      </c>
      <c r="G195" s="191">
        <v>0</v>
      </c>
      <c r="H195" s="190" t="s">
        <v>705</v>
      </c>
    </row>
    <row r="196" spans="1:8" x14ac:dyDescent="0.25">
      <c r="A196" s="212" t="s">
        <v>405</v>
      </c>
      <c r="B196" s="213"/>
      <c r="C196" s="213"/>
      <c r="D196" s="213"/>
      <c r="E196" s="213"/>
      <c r="F196" s="213"/>
      <c r="G196" s="213"/>
      <c r="H196" s="214"/>
    </row>
    <row r="197" spans="1:8" ht="105" x14ac:dyDescent="0.25">
      <c r="A197" s="116" t="s">
        <v>406</v>
      </c>
      <c r="B197" s="188" t="s">
        <v>450</v>
      </c>
      <c r="C197" s="191">
        <f>SUM(D197:G197)</f>
        <v>0</v>
      </c>
      <c r="D197" s="191">
        <v>0</v>
      </c>
      <c r="E197" s="191">
        <v>0</v>
      </c>
      <c r="F197" s="191">
        <v>0</v>
      </c>
      <c r="G197" s="191">
        <v>0</v>
      </c>
      <c r="H197" s="199"/>
    </row>
    <row r="198" spans="1:8" x14ac:dyDescent="0.25">
      <c r="A198" s="212" t="s">
        <v>407</v>
      </c>
      <c r="B198" s="213"/>
      <c r="C198" s="213"/>
      <c r="D198" s="213"/>
      <c r="E198" s="213"/>
      <c r="F198" s="213"/>
      <c r="G198" s="213"/>
      <c r="H198" s="214"/>
    </row>
    <row r="199" spans="1:8" x14ac:dyDescent="0.25">
      <c r="A199" s="212" t="s">
        <v>408</v>
      </c>
      <c r="B199" s="213"/>
      <c r="C199" s="213"/>
      <c r="D199" s="213"/>
      <c r="E199" s="213"/>
      <c r="F199" s="213"/>
      <c r="G199" s="213"/>
      <c r="H199" s="214"/>
    </row>
    <row r="200" spans="1:8" ht="46.5" customHeight="1" x14ac:dyDescent="0.25">
      <c r="A200" s="116" t="s">
        <v>409</v>
      </c>
      <c r="B200" s="188" t="s">
        <v>410</v>
      </c>
      <c r="C200" s="191">
        <f>SUM(D200:G200)</f>
        <v>4354.9399999999996</v>
      </c>
      <c r="D200" s="191">
        <v>0</v>
      </c>
      <c r="E200" s="191">
        <v>0</v>
      </c>
      <c r="F200" s="191">
        <v>4354.9399999999996</v>
      </c>
      <c r="G200" s="191">
        <v>0</v>
      </c>
      <c r="H200" s="190" t="s">
        <v>706</v>
      </c>
    </row>
    <row r="201" spans="1:8" ht="95.25" customHeight="1" x14ac:dyDescent="0.25">
      <c r="A201" s="116" t="s">
        <v>411</v>
      </c>
      <c r="B201" s="188" t="s">
        <v>33</v>
      </c>
      <c r="C201" s="191">
        <f>SUM(D201:G201)</f>
        <v>127</v>
      </c>
      <c r="D201" s="191">
        <v>0</v>
      </c>
      <c r="E201" s="191">
        <v>127</v>
      </c>
      <c r="F201" s="191">
        <v>0</v>
      </c>
      <c r="G201" s="191">
        <v>0</v>
      </c>
      <c r="H201" s="190" t="s">
        <v>707</v>
      </c>
    </row>
    <row r="202" spans="1:8" x14ac:dyDescent="0.25">
      <c r="A202" s="212" t="s">
        <v>412</v>
      </c>
      <c r="B202" s="213"/>
      <c r="C202" s="213"/>
      <c r="D202" s="213"/>
      <c r="E202" s="213"/>
      <c r="F202" s="213"/>
      <c r="G202" s="213"/>
      <c r="H202" s="214"/>
    </row>
    <row r="203" spans="1:8" ht="60" x14ac:dyDescent="0.25">
      <c r="A203" s="122" t="s">
        <v>413</v>
      </c>
      <c r="B203" s="188" t="s">
        <v>124</v>
      </c>
      <c r="C203" s="191">
        <f>SUM(D203:G203)</f>
        <v>2194.61</v>
      </c>
      <c r="D203" s="191">
        <v>1500</v>
      </c>
      <c r="E203" s="191">
        <v>500</v>
      </c>
      <c r="F203" s="191">
        <v>194.61</v>
      </c>
      <c r="G203" s="191">
        <v>0</v>
      </c>
      <c r="H203" s="190" t="s">
        <v>706</v>
      </c>
    </row>
    <row r="204" spans="1:8" ht="45" x14ac:dyDescent="0.25">
      <c r="A204" s="122" t="s">
        <v>489</v>
      </c>
      <c r="B204" s="188" t="s">
        <v>472</v>
      </c>
      <c r="C204" s="191">
        <f>SUM(D204:G204)</f>
        <v>1184.6100000000001</v>
      </c>
      <c r="D204" s="191">
        <v>750</v>
      </c>
      <c r="E204" s="191">
        <v>250</v>
      </c>
      <c r="F204" s="191">
        <v>184.61</v>
      </c>
      <c r="G204" s="191">
        <v>0</v>
      </c>
      <c r="H204" s="190" t="s">
        <v>706</v>
      </c>
    </row>
    <row r="205" spans="1:8" ht="45" x14ac:dyDescent="0.25">
      <c r="A205" s="122" t="s">
        <v>490</v>
      </c>
      <c r="B205" s="188" t="s">
        <v>473</v>
      </c>
      <c r="C205" s="191">
        <f>SUM(D205:G205)</f>
        <v>1010</v>
      </c>
      <c r="D205" s="191">
        <v>750</v>
      </c>
      <c r="E205" s="191">
        <v>250</v>
      </c>
      <c r="F205" s="191">
        <v>10</v>
      </c>
      <c r="G205" s="191">
        <v>0</v>
      </c>
      <c r="H205" s="190" t="s">
        <v>706</v>
      </c>
    </row>
    <row r="206" spans="1:8" x14ac:dyDescent="0.25">
      <c r="A206" s="122" t="s">
        <v>529</v>
      </c>
      <c r="B206" s="188" t="s">
        <v>527</v>
      </c>
      <c r="C206" s="191">
        <f>SUM(D206:G206)</f>
        <v>0</v>
      </c>
      <c r="D206" s="191"/>
      <c r="E206" s="191"/>
      <c r="F206" s="191"/>
      <c r="G206" s="191"/>
      <c r="H206" s="188"/>
    </row>
    <row r="207" spans="1:8" x14ac:dyDescent="0.25">
      <c r="A207" s="128" t="s">
        <v>532</v>
      </c>
      <c r="B207" s="200" t="s">
        <v>522</v>
      </c>
      <c r="C207" s="201">
        <f>SUM(D207:G207)</f>
        <v>0</v>
      </c>
      <c r="D207" s="202"/>
      <c r="E207" s="202"/>
      <c r="F207" s="202"/>
      <c r="G207" s="202"/>
      <c r="H207" s="129"/>
    </row>
    <row r="208" spans="1:8" ht="32.25" customHeight="1" x14ac:dyDescent="0.25">
      <c r="A208" s="241" t="s">
        <v>414</v>
      </c>
      <c r="B208" s="242"/>
      <c r="C208" s="242"/>
      <c r="D208" s="242"/>
      <c r="E208" s="242"/>
      <c r="F208" s="242"/>
      <c r="G208" s="242"/>
      <c r="H208" s="243"/>
    </row>
    <row r="209" spans="1:8" ht="90" x14ac:dyDescent="0.25">
      <c r="A209" s="130" t="s">
        <v>415</v>
      </c>
      <c r="B209" s="203" t="s">
        <v>125</v>
      </c>
      <c r="C209" s="204">
        <f>SUM(D209:G209)</f>
        <v>1817.81</v>
      </c>
      <c r="D209" s="204">
        <v>0</v>
      </c>
      <c r="E209" s="204">
        <v>706.84</v>
      </c>
      <c r="F209" s="204">
        <v>0</v>
      </c>
      <c r="G209" s="204">
        <v>1110.97</v>
      </c>
      <c r="H209" s="205" t="s">
        <v>708</v>
      </c>
    </row>
    <row r="210" spans="1:8" ht="45" x14ac:dyDescent="0.25">
      <c r="A210" s="116" t="s">
        <v>416</v>
      </c>
      <c r="B210" s="188" t="s">
        <v>474</v>
      </c>
      <c r="C210" s="191">
        <f>SUM(D210:G210)</f>
        <v>0</v>
      </c>
      <c r="D210" s="191">
        <v>0</v>
      </c>
      <c r="E210" s="191">
        <v>0</v>
      </c>
      <c r="F210" s="191">
        <v>0</v>
      </c>
      <c r="G210" s="191">
        <v>0</v>
      </c>
      <c r="H210" s="191"/>
    </row>
    <row r="211" spans="1:8" x14ac:dyDescent="0.25">
      <c r="A211" s="212" t="s">
        <v>440</v>
      </c>
      <c r="B211" s="213"/>
      <c r="C211" s="213"/>
      <c r="D211" s="213"/>
      <c r="E211" s="213"/>
      <c r="F211" s="213"/>
      <c r="G211" s="213"/>
      <c r="H211" s="214"/>
    </row>
    <row r="212" spans="1:8" x14ac:dyDescent="0.25">
      <c r="A212" s="212" t="s">
        <v>441</v>
      </c>
      <c r="B212" s="213"/>
      <c r="C212" s="213"/>
      <c r="D212" s="213"/>
      <c r="E212" s="213"/>
      <c r="F212" s="213"/>
      <c r="G212" s="213"/>
      <c r="H212" s="214"/>
    </row>
    <row r="213" spans="1:8" s="132" customFormat="1" ht="45" x14ac:dyDescent="0.25">
      <c r="A213" s="131" t="s">
        <v>417</v>
      </c>
      <c r="B213" s="196" t="s">
        <v>418</v>
      </c>
      <c r="C213" s="191">
        <f>SUM(D213:G213)</f>
        <v>0</v>
      </c>
      <c r="D213" s="194"/>
      <c r="E213" s="194"/>
      <c r="F213" s="194"/>
      <c r="G213" s="194"/>
      <c r="H213" s="206"/>
    </row>
    <row r="214" spans="1:8" s="132" customFormat="1" ht="75" x14ac:dyDescent="0.25">
      <c r="A214" s="168" t="s">
        <v>605</v>
      </c>
      <c r="B214" s="196" t="s">
        <v>606</v>
      </c>
      <c r="C214" s="191">
        <f>SUM(D214:G214)</f>
        <v>3591.23</v>
      </c>
      <c r="D214" s="191">
        <v>0</v>
      </c>
      <c r="E214" s="191">
        <v>0</v>
      </c>
      <c r="F214" s="191">
        <v>0</v>
      </c>
      <c r="G214" s="191">
        <v>3591.23</v>
      </c>
      <c r="H214" s="190" t="s">
        <v>613</v>
      </c>
    </row>
    <row r="215" spans="1:8" ht="15" customHeight="1" x14ac:dyDescent="0.25">
      <c r="A215" s="212" t="s">
        <v>442</v>
      </c>
      <c r="B215" s="213"/>
      <c r="C215" s="213"/>
      <c r="D215" s="213"/>
      <c r="E215" s="213"/>
      <c r="F215" s="213"/>
      <c r="G215" s="213"/>
      <c r="H215" s="214"/>
    </row>
    <row r="216" spans="1:8" ht="45" x14ac:dyDescent="0.25">
      <c r="A216" s="116" t="s">
        <v>419</v>
      </c>
      <c r="B216" s="188" t="s">
        <v>22</v>
      </c>
      <c r="C216" s="191">
        <f>SUM(D216:G216)</f>
        <v>98.5</v>
      </c>
      <c r="D216" s="191">
        <v>0</v>
      </c>
      <c r="E216" s="191">
        <v>0</v>
      </c>
      <c r="F216" s="191">
        <v>0</v>
      </c>
      <c r="G216" s="191">
        <v>98.5</v>
      </c>
      <c r="H216" s="190" t="s">
        <v>550</v>
      </c>
    </row>
    <row r="217" spans="1:8" ht="45" x14ac:dyDescent="0.25">
      <c r="A217" s="116" t="s">
        <v>420</v>
      </c>
      <c r="B217" s="188" t="s">
        <v>128</v>
      </c>
      <c r="C217" s="191">
        <f>SUM(D217:G217)</f>
        <v>0</v>
      </c>
      <c r="D217" s="191">
        <v>0</v>
      </c>
      <c r="E217" s="191">
        <v>0</v>
      </c>
      <c r="F217" s="191">
        <v>0</v>
      </c>
      <c r="G217" s="191">
        <v>0</v>
      </c>
      <c r="H217" s="188"/>
    </row>
    <row r="218" spans="1:8" ht="30" x14ac:dyDescent="0.25">
      <c r="A218" s="116" t="s">
        <v>421</v>
      </c>
      <c r="B218" s="188" t="s">
        <v>83</v>
      </c>
      <c r="C218" s="191">
        <f>SUM(D218:G218)</f>
        <v>210</v>
      </c>
      <c r="D218" s="191">
        <v>0</v>
      </c>
      <c r="E218" s="191">
        <v>0</v>
      </c>
      <c r="F218" s="191">
        <v>0</v>
      </c>
      <c r="G218" s="191">
        <v>210</v>
      </c>
      <c r="H218" s="193" t="s">
        <v>607</v>
      </c>
    </row>
    <row r="219" spans="1:8" x14ac:dyDescent="0.25">
      <c r="A219" s="212" t="s">
        <v>422</v>
      </c>
      <c r="B219" s="213"/>
      <c r="C219" s="213"/>
      <c r="D219" s="213"/>
      <c r="E219" s="213"/>
      <c r="F219" s="213"/>
      <c r="G219" s="213"/>
      <c r="H219" s="214"/>
    </row>
    <row r="220" spans="1:8" ht="90" x14ac:dyDescent="0.25">
      <c r="A220" s="116" t="s">
        <v>423</v>
      </c>
      <c r="B220" s="188" t="s">
        <v>129</v>
      </c>
      <c r="C220" s="191">
        <f t="shared" ref="C220:C223" si="5">SUM(D220:G220)</f>
        <v>0</v>
      </c>
      <c r="D220" s="191">
        <v>0</v>
      </c>
      <c r="E220" s="191">
        <v>0</v>
      </c>
      <c r="F220" s="191">
        <v>0</v>
      </c>
      <c r="G220" s="191">
        <v>0</v>
      </c>
      <c r="H220" s="188"/>
    </row>
    <row r="221" spans="1:8" ht="75" x14ac:dyDescent="0.25">
      <c r="A221" s="116" t="s">
        <v>424</v>
      </c>
      <c r="B221" s="188" t="s">
        <v>425</v>
      </c>
      <c r="C221" s="191">
        <f t="shared" si="5"/>
        <v>0</v>
      </c>
      <c r="D221" s="191">
        <v>0</v>
      </c>
      <c r="E221" s="191">
        <v>0</v>
      </c>
      <c r="F221" s="191">
        <v>0</v>
      </c>
      <c r="G221" s="191">
        <v>0</v>
      </c>
      <c r="H221" s="188"/>
    </row>
    <row r="222" spans="1:8" ht="75" x14ac:dyDescent="0.25">
      <c r="A222" s="116" t="s">
        <v>427</v>
      </c>
      <c r="B222" s="188" t="s">
        <v>426</v>
      </c>
      <c r="C222" s="191">
        <f t="shared" si="5"/>
        <v>0</v>
      </c>
      <c r="D222" s="191">
        <v>0</v>
      </c>
      <c r="E222" s="191">
        <v>0</v>
      </c>
      <c r="F222" s="191">
        <v>0</v>
      </c>
      <c r="G222" s="191">
        <v>0</v>
      </c>
      <c r="H222" s="188"/>
    </row>
    <row r="223" spans="1:8" ht="45" x14ac:dyDescent="0.25">
      <c r="A223" s="116" t="s">
        <v>428</v>
      </c>
      <c r="B223" s="196" t="s">
        <v>130</v>
      </c>
      <c r="C223" s="191">
        <f t="shared" si="5"/>
        <v>268.8</v>
      </c>
      <c r="D223" s="191">
        <v>0</v>
      </c>
      <c r="E223" s="191">
        <v>0</v>
      </c>
      <c r="F223" s="191">
        <v>268.8</v>
      </c>
      <c r="G223" s="191">
        <v>0</v>
      </c>
      <c r="H223" s="190" t="s">
        <v>709</v>
      </c>
    </row>
    <row r="224" spans="1:8" x14ac:dyDescent="0.25">
      <c r="A224" s="133"/>
      <c r="B224" s="134" t="s">
        <v>611</v>
      </c>
      <c r="C224" s="135">
        <f>SUM(D224:G224)</f>
        <v>8391410.1278700009</v>
      </c>
      <c r="D224" s="135">
        <v>58822.993840000003</v>
      </c>
      <c r="E224" s="135">
        <v>230321.47663999995</v>
      </c>
      <c r="F224" s="135">
        <v>281501.26636999997</v>
      </c>
      <c r="G224" s="135">
        <v>7820764.39102</v>
      </c>
      <c r="H224" s="134"/>
    </row>
    <row r="225" spans="1:8" x14ac:dyDescent="0.25">
      <c r="A225" s="118"/>
      <c r="B225" s="118" t="s">
        <v>610</v>
      </c>
      <c r="C225" s="174">
        <f>SUM(D225:G225)</f>
        <v>2589390.1612499999</v>
      </c>
      <c r="D225" s="136">
        <v>66957.299999999988</v>
      </c>
      <c r="E225" s="136">
        <v>229408.19999999998</v>
      </c>
      <c r="F225" s="136">
        <v>367508.46124999999</v>
      </c>
      <c r="G225" s="136">
        <v>1925516.2000000002</v>
      </c>
      <c r="H225" s="118"/>
    </row>
    <row r="226" spans="1:8" x14ac:dyDescent="0.25">
      <c r="A226" s="161"/>
      <c r="B226" s="162" t="s">
        <v>619</v>
      </c>
      <c r="C226" s="160">
        <f>C224+C225</f>
        <v>10980800.28912</v>
      </c>
      <c r="D226" s="137">
        <f t="shared" ref="D226:G226" si="6">D224+D225</f>
        <v>125780.29384</v>
      </c>
      <c r="E226" s="137">
        <f t="shared" si="6"/>
        <v>459729.67663999996</v>
      </c>
      <c r="F226" s="137">
        <f t="shared" si="6"/>
        <v>649009.72762000002</v>
      </c>
      <c r="G226" s="137">
        <f t="shared" si="6"/>
        <v>9746280.5910199992</v>
      </c>
      <c r="H226" s="138"/>
    </row>
    <row r="227" spans="1:8" x14ac:dyDescent="0.25">
      <c r="B227" s="139" t="s">
        <v>622</v>
      </c>
      <c r="C227" s="140"/>
      <c r="D227" s="140"/>
      <c r="E227" s="141"/>
      <c r="F227" s="141"/>
      <c r="G227" s="141"/>
    </row>
    <row r="228" spans="1:8" x14ac:dyDescent="0.25">
      <c r="B228" s="110" t="s">
        <v>718</v>
      </c>
      <c r="C228" s="139"/>
      <c r="D228" s="139"/>
    </row>
    <row r="229" spans="1:8" x14ac:dyDescent="0.25">
      <c r="B229" s="110" t="s">
        <v>612</v>
      </c>
      <c r="C229" s="139"/>
      <c r="D229" s="139"/>
    </row>
    <row r="230" spans="1:8" x14ac:dyDescent="0.25">
      <c r="C230" s="141"/>
      <c r="D230" s="141"/>
      <c r="E230" s="141"/>
      <c r="F230" s="141"/>
      <c r="G230" s="141"/>
    </row>
    <row r="231" spans="1:8" x14ac:dyDescent="0.25">
      <c r="B231" s="110"/>
      <c r="C231" s="139"/>
      <c r="D231" s="139"/>
    </row>
    <row r="232" spans="1:8" x14ac:dyDescent="0.25">
      <c r="B232" s="110"/>
      <c r="C232" s="139"/>
      <c r="D232" s="139"/>
    </row>
    <row r="233" spans="1:8" x14ac:dyDescent="0.25">
      <c r="B233" s="207"/>
      <c r="D233" s="139"/>
    </row>
  </sheetData>
  <autoFilter ref="A5:H229"/>
  <mergeCells count="80">
    <mergeCell ref="A219:H219"/>
    <mergeCell ref="A202:H202"/>
    <mergeCell ref="A208:H208"/>
    <mergeCell ref="A215:H215"/>
    <mergeCell ref="A211:H211"/>
    <mergeCell ref="A212:H212"/>
    <mergeCell ref="A192:H192"/>
    <mergeCell ref="A196:H196"/>
    <mergeCell ref="A198:H198"/>
    <mergeCell ref="A199:H199"/>
    <mergeCell ref="A159:H159"/>
    <mergeCell ref="A163:H163"/>
    <mergeCell ref="A170:H170"/>
    <mergeCell ref="A183:H183"/>
    <mergeCell ref="A187:H187"/>
    <mergeCell ref="H178:H180"/>
    <mergeCell ref="C171:H171"/>
    <mergeCell ref="B172:H172"/>
    <mergeCell ref="B173:H173"/>
    <mergeCell ref="C184:H184"/>
    <mergeCell ref="B186:H186"/>
    <mergeCell ref="A144:H144"/>
    <mergeCell ref="A146:H146"/>
    <mergeCell ref="A152:H152"/>
    <mergeCell ref="A156:H156"/>
    <mergeCell ref="A158:H158"/>
    <mergeCell ref="A135:H135"/>
    <mergeCell ref="A136:H136"/>
    <mergeCell ref="A137:H137"/>
    <mergeCell ref="A140:H140"/>
    <mergeCell ref="A142:H142"/>
    <mergeCell ref="A116:H116"/>
    <mergeCell ref="A117:H117"/>
    <mergeCell ref="A120:H120"/>
    <mergeCell ref="A123:H123"/>
    <mergeCell ref="A127:H127"/>
    <mergeCell ref="A100:H100"/>
    <mergeCell ref="A101:H101"/>
    <mergeCell ref="A105:H105"/>
    <mergeCell ref="A111:H111"/>
    <mergeCell ref="A113:H113"/>
    <mergeCell ref="A84:H84"/>
    <mergeCell ref="A86:H86"/>
    <mergeCell ref="A92:H92"/>
    <mergeCell ref="A94:H94"/>
    <mergeCell ref="A96:H96"/>
    <mergeCell ref="A67:H67"/>
    <mergeCell ref="A75:H75"/>
    <mergeCell ref="A76:H76"/>
    <mergeCell ref="A78:H78"/>
    <mergeCell ref="A82:H82"/>
    <mergeCell ref="A50:H50"/>
    <mergeCell ref="A51:H51"/>
    <mergeCell ref="A55:H55"/>
    <mergeCell ref="A58:H58"/>
    <mergeCell ref="A61:H61"/>
    <mergeCell ref="A30:H30"/>
    <mergeCell ref="A31:H31"/>
    <mergeCell ref="A36:H36"/>
    <mergeCell ref="A40:H40"/>
    <mergeCell ref="A49:H49"/>
    <mergeCell ref="B45:H45"/>
    <mergeCell ref="C42:H42"/>
    <mergeCell ref="A2:H2"/>
    <mergeCell ref="A4:A5"/>
    <mergeCell ref="B4:B5"/>
    <mergeCell ref="H4:H5"/>
    <mergeCell ref="C4:G4"/>
    <mergeCell ref="A18:H18"/>
    <mergeCell ref="A19:H19"/>
    <mergeCell ref="A23:H23"/>
    <mergeCell ref="A27:H27"/>
    <mergeCell ref="A6:H6"/>
    <mergeCell ref="A7:H7"/>
    <mergeCell ref="A8:H8"/>
    <mergeCell ref="A11:H11"/>
    <mergeCell ref="A15:H15"/>
    <mergeCell ref="B9:H9"/>
    <mergeCell ref="B10:H10"/>
    <mergeCell ref="B12:H12"/>
  </mergeCells>
  <pageMargins left="0.19685039370078741" right="0.11811023622047245" top="0.74803149606299213" bottom="0.55118110236220474" header="0.31496062992125984" footer="0.31496062992125984"/>
  <pageSetup paperSize="9" scale="62" fitToHeight="0" orientation="landscape" r:id="rId1"/>
  <headerFooter>
    <oddHeader>&amp;C&amp;P</oddHeader>
  </headerFooter>
  <rowBreaks count="7" manualBreakCount="7">
    <brk id="29" max="7" man="1"/>
    <brk id="39" max="7" man="1"/>
    <brk id="74" max="7" man="1"/>
    <brk id="85" max="7" man="1"/>
    <brk id="91" max="7" man="1"/>
    <brk id="169" max="7" man="1"/>
    <brk id="18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J216"/>
  <sheetViews>
    <sheetView tabSelected="1" view="pageBreakPreview" zoomScaleNormal="100" zoomScaleSheetLayoutView="100" zoomScalePageLayoutView="89" workbookViewId="0">
      <pane xSplit="2" ySplit="6" topLeftCell="C214" activePane="bottomRight" state="frozen"/>
      <selection activeCell="I40" sqref="I40"/>
      <selection pane="topRight" activeCell="I40" sqref="I40"/>
      <selection pane="bottomLeft" activeCell="I40" sqref="I40"/>
      <selection pane="bottomRight" activeCell="B214" sqref="B214:B215"/>
    </sheetView>
  </sheetViews>
  <sheetFormatPr defaultRowHeight="15" x14ac:dyDescent="0.25"/>
  <cols>
    <col min="1" max="1" width="4.7109375" customWidth="1"/>
    <col min="2" max="2" width="76.28515625" customWidth="1"/>
    <col min="3" max="3" width="16.140625" customWidth="1"/>
    <col min="4" max="5" width="16.42578125" customWidth="1"/>
    <col min="6" max="6" width="16.42578125" style="59" customWidth="1"/>
    <col min="7" max="7" width="16.7109375" customWidth="1"/>
    <col min="8" max="8" width="15.7109375" customWidth="1"/>
    <col min="9" max="9" width="14" customWidth="1"/>
    <col min="10" max="10" width="22.28515625" customWidth="1"/>
  </cols>
  <sheetData>
    <row r="1" spans="1:10" ht="70.5" customHeight="1" x14ac:dyDescent="0.25">
      <c r="I1" s="244" t="s">
        <v>731</v>
      </c>
      <c r="J1" s="244"/>
    </row>
    <row r="2" spans="1:10" ht="15.75" x14ac:dyDescent="0.25">
      <c r="A2" s="248" t="s">
        <v>598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ht="18.75" x14ac:dyDescent="0.25">
      <c r="A3" s="3"/>
    </row>
    <row r="4" spans="1:10" x14ac:dyDescent="0.25">
      <c r="A4" s="250" t="s">
        <v>15</v>
      </c>
      <c r="B4" s="250" t="s">
        <v>17</v>
      </c>
      <c r="C4" s="250" t="s">
        <v>131</v>
      </c>
      <c r="D4" s="249">
        <v>2016</v>
      </c>
      <c r="E4" s="249">
        <v>2017</v>
      </c>
      <c r="F4" s="249">
        <v>2018</v>
      </c>
      <c r="G4" s="249">
        <v>2019</v>
      </c>
      <c r="H4" s="249"/>
      <c r="I4" s="249"/>
      <c r="J4" s="249" t="s">
        <v>497</v>
      </c>
    </row>
    <row r="5" spans="1:10" x14ac:dyDescent="0.25">
      <c r="A5" s="250"/>
      <c r="B5" s="250"/>
      <c r="C5" s="250"/>
      <c r="D5" s="249"/>
      <c r="E5" s="249"/>
      <c r="F5" s="249"/>
      <c r="G5" s="249"/>
      <c r="H5" s="249"/>
      <c r="I5" s="249"/>
      <c r="J5" s="249"/>
    </row>
    <row r="6" spans="1:10" x14ac:dyDescent="0.25">
      <c r="A6" s="250"/>
      <c r="B6" s="250"/>
      <c r="C6" s="250"/>
      <c r="D6" s="249"/>
      <c r="E6" s="249"/>
      <c r="F6" s="249"/>
      <c r="G6" s="146" t="s">
        <v>492</v>
      </c>
      <c r="H6" s="147" t="s">
        <v>493</v>
      </c>
      <c r="I6" s="147" t="s">
        <v>491</v>
      </c>
      <c r="J6" s="249"/>
    </row>
    <row r="7" spans="1:10" s="2" customFormat="1" x14ac:dyDescent="0.25">
      <c r="A7" s="245" t="s">
        <v>177</v>
      </c>
      <c r="B7" s="246"/>
      <c r="C7" s="246"/>
      <c r="D7" s="246"/>
      <c r="E7" s="246"/>
      <c r="F7" s="246"/>
      <c r="G7" s="246"/>
      <c r="H7" s="246"/>
      <c r="I7" s="246"/>
      <c r="J7" s="247"/>
    </row>
    <row r="8" spans="1:10" s="2" customFormat="1" ht="25.5" x14ac:dyDescent="0.25">
      <c r="A8" s="7">
        <v>1</v>
      </c>
      <c r="B8" s="4" t="s">
        <v>185</v>
      </c>
      <c r="C8" s="148" t="s">
        <v>496</v>
      </c>
      <c r="D8" s="146">
        <v>458.6</v>
      </c>
      <c r="E8" s="9">
        <f>E11/E64/1000</f>
        <v>477.59150348809237</v>
      </c>
      <c r="F8" s="9">
        <v>474.7</v>
      </c>
      <c r="G8" s="9">
        <v>496.5</v>
      </c>
      <c r="H8" s="9">
        <v>491.7</v>
      </c>
      <c r="I8" s="9">
        <f>H8/G8*100</f>
        <v>99.033232628398792</v>
      </c>
      <c r="J8" s="91"/>
    </row>
    <row r="9" spans="1:10" s="2" customFormat="1" x14ac:dyDescent="0.25">
      <c r="A9" s="245" t="s">
        <v>176</v>
      </c>
      <c r="B9" s="246"/>
      <c r="C9" s="246"/>
      <c r="D9" s="246"/>
      <c r="E9" s="246"/>
      <c r="F9" s="246"/>
      <c r="G9" s="246"/>
      <c r="H9" s="246"/>
      <c r="I9" s="246"/>
      <c r="J9" s="247"/>
    </row>
    <row r="10" spans="1:10" s="1" customFormat="1" x14ac:dyDescent="0.25">
      <c r="A10" s="245" t="s">
        <v>590</v>
      </c>
      <c r="B10" s="246"/>
      <c r="C10" s="246"/>
      <c r="D10" s="246"/>
      <c r="E10" s="246"/>
      <c r="F10" s="246"/>
      <c r="G10" s="246"/>
      <c r="H10" s="246"/>
      <c r="I10" s="246"/>
      <c r="J10" s="247"/>
    </row>
    <row r="11" spans="1:10" ht="25.5" x14ac:dyDescent="0.25">
      <c r="A11" s="7">
        <v>2</v>
      </c>
      <c r="B11" s="180" t="s">
        <v>494</v>
      </c>
      <c r="C11" s="148" t="s">
        <v>496</v>
      </c>
      <c r="D11" s="30">
        <v>28691844.800000001</v>
      </c>
      <c r="E11" s="11">
        <v>29780218.199999999</v>
      </c>
      <c r="F11" s="67">
        <v>29430198</v>
      </c>
      <c r="G11" s="11">
        <v>33982113.600000001</v>
      </c>
      <c r="H11" s="11">
        <v>30376627.899999999</v>
      </c>
      <c r="I11" s="39">
        <f>H11/G11*100</f>
        <v>89.390048710801778</v>
      </c>
      <c r="J11" s="164"/>
    </row>
    <row r="12" spans="1:10" ht="25.5" x14ac:dyDescent="0.25">
      <c r="A12" s="7">
        <f>A11+1</f>
        <v>3</v>
      </c>
      <c r="B12" s="180" t="s">
        <v>495</v>
      </c>
      <c r="C12" s="148" t="s">
        <v>496</v>
      </c>
      <c r="D12" s="30">
        <v>24298740.699999999</v>
      </c>
      <c r="E12" s="11">
        <v>25253419.899999999</v>
      </c>
      <c r="F12" s="67">
        <v>24836696.800000001</v>
      </c>
      <c r="G12" s="66">
        <v>28587155.800000001</v>
      </c>
      <c r="H12" s="66">
        <v>25776729</v>
      </c>
      <c r="I12" s="39">
        <f>H12/G12*100</f>
        <v>90.168917748718457</v>
      </c>
      <c r="J12" s="163"/>
    </row>
    <row r="13" spans="1:10" ht="25.5" x14ac:dyDescent="0.25">
      <c r="A13" s="7">
        <f t="shared" ref="A13:A20" si="0">A12+1</f>
        <v>4</v>
      </c>
      <c r="B13" s="4" t="s">
        <v>18</v>
      </c>
      <c r="C13" s="147" t="s">
        <v>132</v>
      </c>
      <c r="D13" s="47"/>
      <c r="E13" s="12">
        <v>103.8</v>
      </c>
      <c r="F13" s="39">
        <v>102.6</v>
      </c>
      <c r="G13" s="30">
        <v>118.4</v>
      </c>
      <c r="H13" s="30">
        <v>105.9</v>
      </c>
      <c r="I13" s="39"/>
      <c r="J13" s="80"/>
    </row>
    <row r="14" spans="1:10" ht="25.5" x14ac:dyDescent="0.25">
      <c r="A14" s="7">
        <f t="shared" si="0"/>
        <v>5</v>
      </c>
      <c r="B14" s="181" t="s">
        <v>524</v>
      </c>
      <c r="C14" s="148" t="s">
        <v>496</v>
      </c>
      <c r="D14" s="39">
        <v>484022.9</v>
      </c>
      <c r="E14" s="44">
        <v>509012.6</v>
      </c>
      <c r="F14" s="39">
        <v>467322</v>
      </c>
      <c r="G14" s="39">
        <v>549231</v>
      </c>
      <c r="H14" s="39">
        <v>457426.3</v>
      </c>
      <c r="I14" s="30">
        <f>H14/G14*100</f>
        <v>83.284865566583093</v>
      </c>
      <c r="J14" s="163"/>
    </row>
    <row r="15" spans="1:10" ht="25.5" x14ac:dyDescent="0.25">
      <c r="A15" s="7">
        <f t="shared" si="0"/>
        <v>6</v>
      </c>
      <c r="B15" s="181" t="s">
        <v>525</v>
      </c>
      <c r="C15" s="147" t="s">
        <v>132</v>
      </c>
      <c r="D15" s="30">
        <v>101.94</v>
      </c>
      <c r="E15" s="30">
        <v>105.16</v>
      </c>
      <c r="F15" s="39">
        <f>F14/D14*100</f>
        <v>96.549564080542467</v>
      </c>
      <c r="G15" s="30">
        <v>117.9</v>
      </c>
      <c r="H15" s="30">
        <v>98.2</v>
      </c>
      <c r="I15" s="30"/>
      <c r="J15" s="80"/>
    </row>
    <row r="16" spans="1:10" x14ac:dyDescent="0.25">
      <c r="A16" s="7">
        <f t="shared" si="0"/>
        <v>7</v>
      </c>
      <c r="B16" s="4" t="s">
        <v>499</v>
      </c>
      <c r="C16" s="148" t="s">
        <v>496</v>
      </c>
      <c r="D16" s="11">
        <v>2141215.9</v>
      </c>
      <c r="E16" s="39">
        <v>2231203.2000000002</v>
      </c>
      <c r="F16" s="39">
        <v>4649465</v>
      </c>
      <c r="G16" s="39">
        <v>8360603.2000000002</v>
      </c>
      <c r="H16" s="39">
        <v>6527031</v>
      </c>
      <c r="I16" s="30">
        <f>H16/G16*100</f>
        <v>78.068900578848186</v>
      </c>
      <c r="J16" s="163"/>
    </row>
    <row r="17" spans="1:10" x14ac:dyDescent="0.25">
      <c r="A17" s="7">
        <f t="shared" si="0"/>
        <v>8</v>
      </c>
      <c r="B17" s="4" t="s">
        <v>500</v>
      </c>
      <c r="C17" s="147" t="s">
        <v>132</v>
      </c>
      <c r="D17" s="57"/>
      <c r="E17" s="30">
        <v>99.7</v>
      </c>
      <c r="F17" s="39">
        <v>198.8</v>
      </c>
      <c r="G17" s="39">
        <v>342.5</v>
      </c>
      <c r="H17" s="62">
        <v>276.60000000000002</v>
      </c>
      <c r="I17" s="30"/>
      <c r="J17" s="80"/>
    </row>
    <row r="18" spans="1:10" s="25" customFormat="1" x14ac:dyDescent="0.25">
      <c r="A18" s="7">
        <f t="shared" si="0"/>
        <v>9</v>
      </c>
      <c r="B18" s="181" t="s">
        <v>520</v>
      </c>
      <c r="C18" s="49" t="s">
        <v>132</v>
      </c>
      <c r="D18" s="39">
        <v>43.7</v>
      </c>
      <c r="E18" s="39">
        <v>45</v>
      </c>
      <c r="F18" s="39">
        <v>44.1</v>
      </c>
      <c r="G18" s="39">
        <v>39</v>
      </c>
      <c r="H18" s="39">
        <v>42.1</v>
      </c>
      <c r="I18" s="39"/>
      <c r="J18" s="81"/>
    </row>
    <row r="19" spans="1:10" s="25" customFormat="1" x14ac:dyDescent="0.25">
      <c r="A19" s="7">
        <f t="shared" si="0"/>
        <v>10</v>
      </c>
      <c r="B19" s="181" t="s">
        <v>626</v>
      </c>
      <c r="C19" s="49" t="s">
        <v>523</v>
      </c>
      <c r="D19" s="39">
        <v>0.4</v>
      </c>
      <c r="E19" s="39">
        <v>0.4</v>
      </c>
      <c r="F19" s="39">
        <v>0.4</v>
      </c>
      <c r="G19" s="39">
        <v>0.4</v>
      </c>
      <c r="H19" s="39">
        <v>0.4</v>
      </c>
      <c r="I19" s="39"/>
      <c r="J19" s="81"/>
    </row>
    <row r="20" spans="1:10" s="63" customFormat="1" x14ac:dyDescent="0.25">
      <c r="A20" s="61">
        <f t="shared" si="0"/>
        <v>11</v>
      </c>
      <c r="B20" s="181" t="s">
        <v>551</v>
      </c>
      <c r="C20" s="150" t="s">
        <v>133</v>
      </c>
      <c r="D20" s="62">
        <v>231</v>
      </c>
      <c r="E20" s="62">
        <v>161</v>
      </c>
      <c r="F20" s="62">
        <v>217</v>
      </c>
      <c r="G20" s="39">
        <v>75</v>
      </c>
      <c r="H20" s="62">
        <v>136</v>
      </c>
      <c r="I20" s="62">
        <f>H20/G20*100</f>
        <v>181.33333333333331</v>
      </c>
      <c r="J20" s="82"/>
    </row>
    <row r="21" spans="1:10" s="1" customFormat="1" x14ac:dyDescent="0.25">
      <c r="A21" s="245" t="s">
        <v>173</v>
      </c>
      <c r="B21" s="246"/>
      <c r="C21" s="246"/>
      <c r="D21" s="246"/>
      <c r="E21" s="246"/>
      <c r="F21" s="246"/>
      <c r="G21" s="246"/>
      <c r="H21" s="246"/>
      <c r="I21" s="246"/>
      <c r="J21" s="247"/>
    </row>
    <row r="22" spans="1:10" ht="56.25" x14ac:dyDescent="0.25">
      <c r="A22" s="8">
        <f>A20+1</f>
        <v>12</v>
      </c>
      <c r="B22" s="4" t="s">
        <v>135</v>
      </c>
      <c r="C22" s="147" t="s">
        <v>133</v>
      </c>
      <c r="D22" s="21">
        <v>26</v>
      </c>
      <c r="E22" s="21">
        <f>8+1</f>
        <v>9</v>
      </c>
      <c r="F22" s="21">
        <v>8</v>
      </c>
      <c r="G22" s="44">
        <v>9</v>
      </c>
      <c r="H22" s="44">
        <v>6</v>
      </c>
      <c r="I22" s="50">
        <f>H22/G22*100</f>
        <v>66.666666666666657</v>
      </c>
      <c r="J22" s="175" t="s">
        <v>636</v>
      </c>
    </row>
    <row r="23" spans="1:10" x14ac:dyDescent="0.25">
      <c r="A23" s="8">
        <f>A22+1</f>
        <v>13</v>
      </c>
      <c r="B23" s="181" t="s">
        <v>134</v>
      </c>
      <c r="C23" s="49" t="s">
        <v>133</v>
      </c>
      <c r="D23" s="24">
        <v>234</v>
      </c>
      <c r="E23" s="24">
        <v>230</v>
      </c>
      <c r="F23" s="24">
        <v>246</v>
      </c>
      <c r="G23" s="44">
        <v>302</v>
      </c>
      <c r="H23" s="44">
        <v>237</v>
      </c>
      <c r="I23" s="50">
        <f>H23/G23*100</f>
        <v>78.476821192052981</v>
      </c>
      <c r="J23" s="102"/>
    </row>
    <row r="24" spans="1:10" ht="38.25" x14ac:dyDescent="0.25">
      <c r="A24" s="8">
        <f>A23+1</f>
        <v>14</v>
      </c>
      <c r="B24" s="4" t="s">
        <v>589</v>
      </c>
      <c r="C24" s="147" t="s">
        <v>132</v>
      </c>
      <c r="D24" s="148">
        <v>27.1</v>
      </c>
      <c r="E24" s="148">
        <v>26</v>
      </c>
      <c r="F24" s="148">
        <v>25.6</v>
      </c>
      <c r="G24" s="71">
        <v>26.8</v>
      </c>
      <c r="H24" s="44">
        <v>25.4</v>
      </c>
      <c r="I24" s="50"/>
      <c r="J24" s="102"/>
    </row>
    <row r="25" spans="1:10" ht="25.5" x14ac:dyDescent="0.25">
      <c r="A25" s="8">
        <f>A24+1</f>
        <v>15</v>
      </c>
      <c r="B25" s="4" t="s">
        <v>136</v>
      </c>
      <c r="C25" s="147" t="s">
        <v>132</v>
      </c>
      <c r="D25" s="12"/>
      <c r="E25" s="30">
        <v>97.7</v>
      </c>
      <c r="F25" s="30">
        <v>105.8</v>
      </c>
      <c r="G25" s="11">
        <v>104.8</v>
      </c>
      <c r="H25" s="11">
        <v>109.8</v>
      </c>
      <c r="I25" s="50"/>
      <c r="J25" s="80"/>
    </row>
    <row r="26" spans="1:10" s="1" customFormat="1" x14ac:dyDescent="0.25">
      <c r="A26" s="245" t="s">
        <v>174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s="1" customFormat="1" x14ac:dyDescent="0.25">
      <c r="A27" s="53">
        <f>A25+1</f>
        <v>16</v>
      </c>
      <c r="B27" s="41" t="s">
        <v>501</v>
      </c>
      <c r="C27" s="148" t="s">
        <v>502</v>
      </c>
      <c r="D27" s="147">
        <v>25.055</v>
      </c>
      <c r="E27" s="147">
        <v>24.300999999999998</v>
      </c>
      <c r="F27" s="49">
        <v>23.521000000000001</v>
      </c>
      <c r="G27" s="154">
        <v>24.94</v>
      </c>
      <c r="H27" s="154">
        <v>23.204000000000001</v>
      </c>
      <c r="I27" s="19">
        <f>H27/G27*100</f>
        <v>93.039294306335208</v>
      </c>
      <c r="J27" s="84"/>
    </row>
    <row r="28" spans="1:10" s="1" customFormat="1" x14ac:dyDescent="0.25">
      <c r="A28" s="54">
        <f>A27+1</f>
        <v>17</v>
      </c>
      <c r="B28" s="77" t="s">
        <v>593</v>
      </c>
      <c r="C28" s="147" t="s">
        <v>132</v>
      </c>
      <c r="D28" s="9">
        <v>74.900000000000006</v>
      </c>
      <c r="E28" s="9">
        <v>74.099999999999994</v>
      </c>
      <c r="F28" s="40">
        <v>71.7</v>
      </c>
      <c r="G28" s="68">
        <v>77.2</v>
      </c>
      <c r="H28" s="68">
        <v>72.599999999999994</v>
      </c>
      <c r="I28" s="19"/>
      <c r="J28" s="84"/>
    </row>
    <row r="29" spans="1:10" s="1" customFormat="1" x14ac:dyDescent="0.25">
      <c r="A29" s="54">
        <f t="shared" ref="A29:A42" si="1">A28+1</f>
        <v>18</v>
      </c>
      <c r="B29" s="171" t="s">
        <v>503</v>
      </c>
      <c r="C29" s="148" t="s">
        <v>498</v>
      </c>
      <c r="D29" s="30">
        <v>34494.300000000003</v>
      </c>
      <c r="E29" s="147">
        <v>36649.5</v>
      </c>
      <c r="F29" s="172">
        <v>39788.1</v>
      </c>
      <c r="G29" s="44">
        <v>39676</v>
      </c>
      <c r="H29" s="44">
        <v>42375.4</v>
      </c>
      <c r="I29" s="19">
        <f>H29/G29*100</f>
        <v>106.8036092348019</v>
      </c>
      <c r="J29" s="158"/>
    </row>
    <row r="30" spans="1:10" s="1" customFormat="1" x14ac:dyDescent="0.25">
      <c r="A30" s="54">
        <f t="shared" si="1"/>
        <v>19</v>
      </c>
      <c r="B30" s="43" t="s">
        <v>504</v>
      </c>
      <c r="C30" s="148" t="s">
        <v>132</v>
      </c>
      <c r="D30" s="148" t="s">
        <v>167</v>
      </c>
      <c r="E30" s="147">
        <v>103.3</v>
      </c>
      <c r="F30" s="172">
        <v>109.3</v>
      </c>
      <c r="G30" s="71">
        <v>102.9</v>
      </c>
      <c r="H30" s="71">
        <v>110.7</v>
      </c>
      <c r="I30" s="19"/>
      <c r="J30" s="158"/>
    </row>
    <row r="31" spans="1:10" s="1" customFormat="1" x14ac:dyDescent="0.25">
      <c r="A31" s="54">
        <f t="shared" si="1"/>
        <v>20</v>
      </c>
      <c r="B31" s="34" t="s">
        <v>505</v>
      </c>
      <c r="C31" s="148" t="s">
        <v>496</v>
      </c>
      <c r="D31" s="30">
        <f>D11/D27/1000</f>
        <v>1145.1544522051488</v>
      </c>
      <c r="E31" s="11">
        <f t="shared" ref="E31" si="2">E11/E27/1000</f>
        <v>1225.4729517303815</v>
      </c>
      <c r="F31" s="143">
        <f>F11/F27/1000</f>
        <v>1251.2307299859699</v>
      </c>
      <c r="G31" s="39">
        <v>1335.4</v>
      </c>
      <c r="H31" s="30">
        <v>1309.0999999999999</v>
      </c>
      <c r="I31" s="9">
        <f>H31/G31*100</f>
        <v>98.030552643402714</v>
      </c>
      <c r="J31" s="159"/>
    </row>
    <row r="32" spans="1:10" s="1" customFormat="1" x14ac:dyDescent="0.25">
      <c r="A32" s="54">
        <f t="shared" si="1"/>
        <v>21</v>
      </c>
      <c r="B32" s="34" t="s">
        <v>506</v>
      </c>
      <c r="C32" s="148" t="s">
        <v>132</v>
      </c>
      <c r="D32" s="58"/>
      <c r="E32" s="9">
        <f>E31/D31*100</f>
        <v>107.01377000897727</v>
      </c>
      <c r="F32" s="40">
        <v>109.4</v>
      </c>
      <c r="G32" s="67">
        <v>119</v>
      </c>
      <c r="H32" s="68">
        <v>114.3</v>
      </c>
      <c r="I32" s="9"/>
      <c r="J32" s="158"/>
    </row>
    <row r="33" spans="1:10" ht="25.5" x14ac:dyDescent="0.25">
      <c r="A33" s="54">
        <f t="shared" si="1"/>
        <v>22</v>
      </c>
      <c r="B33" s="5" t="s">
        <v>62</v>
      </c>
      <c r="C33" s="147" t="s">
        <v>132</v>
      </c>
      <c r="D33" s="50">
        <v>70</v>
      </c>
      <c r="E33" s="50">
        <v>71</v>
      </c>
      <c r="F33" s="19">
        <v>90.7</v>
      </c>
      <c r="G33" s="11">
        <v>85</v>
      </c>
      <c r="H33" s="11">
        <v>90</v>
      </c>
      <c r="I33" s="50"/>
      <c r="J33" s="85"/>
    </row>
    <row r="34" spans="1:10" ht="25.5" x14ac:dyDescent="0.25">
      <c r="A34" s="54">
        <f t="shared" si="1"/>
        <v>23</v>
      </c>
      <c r="B34" s="5" t="s">
        <v>63</v>
      </c>
      <c r="C34" s="147" t="s">
        <v>132</v>
      </c>
      <c r="D34" s="50">
        <v>4.5999999999999996</v>
      </c>
      <c r="E34" s="50">
        <v>4.5999999999999996</v>
      </c>
      <c r="F34" s="19">
        <v>5.6</v>
      </c>
      <c r="G34" s="11">
        <v>3.3</v>
      </c>
      <c r="H34" s="11">
        <v>3.7</v>
      </c>
      <c r="I34" s="50"/>
      <c r="J34" s="86"/>
    </row>
    <row r="35" spans="1:10" ht="26.25" x14ac:dyDescent="0.25">
      <c r="A35" s="54">
        <f t="shared" si="1"/>
        <v>24</v>
      </c>
      <c r="B35" s="27" t="s">
        <v>64</v>
      </c>
      <c r="C35" s="147" t="s">
        <v>132</v>
      </c>
      <c r="D35" s="50">
        <v>27</v>
      </c>
      <c r="E35" s="50">
        <v>23.4</v>
      </c>
      <c r="F35" s="19">
        <v>31.7</v>
      </c>
      <c r="G35" s="11">
        <v>19.600000000000001</v>
      </c>
      <c r="H35" s="11">
        <v>20.8</v>
      </c>
      <c r="I35" s="50"/>
      <c r="J35" s="86"/>
    </row>
    <row r="36" spans="1:10" ht="25.5" x14ac:dyDescent="0.25">
      <c r="A36" s="54">
        <f t="shared" si="1"/>
        <v>25</v>
      </c>
      <c r="B36" s="5" t="s">
        <v>65</v>
      </c>
      <c r="C36" s="147" t="s">
        <v>132</v>
      </c>
      <c r="D36" s="50">
        <v>1.2</v>
      </c>
      <c r="E36" s="50">
        <v>1.8</v>
      </c>
      <c r="F36" s="19">
        <v>2.4</v>
      </c>
      <c r="G36" s="11">
        <v>2.1</v>
      </c>
      <c r="H36" s="11">
        <v>2.6</v>
      </c>
      <c r="I36" s="50"/>
      <c r="J36" s="86"/>
    </row>
    <row r="37" spans="1:10" ht="25.5" x14ac:dyDescent="0.25">
      <c r="A37" s="54">
        <f t="shared" si="1"/>
        <v>26</v>
      </c>
      <c r="B37" s="5" t="s">
        <v>66</v>
      </c>
      <c r="C37" s="147" t="s">
        <v>132</v>
      </c>
      <c r="D37" s="50">
        <v>60</v>
      </c>
      <c r="E37" s="50">
        <v>60</v>
      </c>
      <c r="F37" s="19">
        <v>100</v>
      </c>
      <c r="G37" s="11">
        <v>60</v>
      </c>
      <c r="H37" s="11">
        <v>100</v>
      </c>
      <c r="I37" s="50"/>
      <c r="J37" s="86"/>
    </row>
    <row r="38" spans="1:10" ht="25.5" x14ac:dyDescent="0.25">
      <c r="A38" s="54">
        <f t="shared" si="1"/>
        <v>27</v>
      </c>
      <c r="B38" s="5" t="s">
        <v>67</v>
      </c>
      <c r="C38" s="147" t="s">
        <v>132</v>
      </c>
      <c r="D38" s="50">
        <v>21.7</v>
      </c>
      <c r="E38" s="50">
        <v>21.7</v>
      </c>
      <c r="F38" s="19">
        <v>27.8</v>
      </c>
      <c r="G38" s="11">
        <v>22</v>
      </c>
      <c r="H38" s="11">
        <v>22.7</v>
      </c>
      <c r="I38" s="50"/>
      <c r="J38" s="86"/>
    </row>
    <row r="39" spans="1:10" ht="25.5" x14ac:dyDescent="0.25">
      <c r="A39" s="54">
        <f t="shared" si="1"/>
        <v>28</v>
      </c>
      <c r="B39" s="5" t="s">
        <v>68</v>
      </c>
      <c r="C39" s="147" t="s">
        <v>137</v>
      </c>
      <c r="D39" s="24">
        <v>1830</v>
      </c>
      <c r="E39" s="24">
        <v>1830</v>
      </c>
      <c r="F39" s="29">
        <v>1929</v>
      </c>
      <c r="G39" s="11">
        <v>2870</v>
      </c>
      <c r="H39" s="11">
        <v>2872</v>
      </c>
      <c r="I39" s="50">
        <f>H39/G39*100</f>
        <v>100.06968641114982</v>
      </c>
      <c r="J39" s="87"/>
    </row>
    <row r="40" spans="1:10" ht="25.5" x14ac:dyDescent="0.25">
      <c r="A40" s="54">
        <f t="shared" si="1"/>
        <v>29</v>
      </c>
      <c r="B40" s="5" t="s">
        <v>69</v>
      </c>
      <c r="C40" s="147" t="s">
        <v>132</v>
      </c>
      <c r="D40" s="31">
        <v>60</v>
      </c>
      <c r="E40" s="31">
        <v>60</v>
      </c>
      <c r="F40" s="173">
        <v>82.6</v>
      </c>
      <c r="G40" s="11">
        <v>77</v>
      </c>
      <c r="H40" s="11">
        <v>100</v>
      </c>
      <c r="I40" s="50"/>
      <c r="J40" s="75"/>
    </row>
    <row r="41" spans="1:10" x14ac:dyDescent="0.25">
      <c r="A41" s="54">
        <f t="shared" si="1"/>
        <v>30</v>
      </c>
      <c r="B41" s="5" t="s">
        <v>201</v>
      </c>
      <c r="C41" s="147" t="s">
        <v>140</v>
      </c>
      <c r="D41" s="21">
        <v>0</v>
      </c>
      <c r="E41" s="21">
        <v>0</v>
      </c>
      <c r="F41" s="21">
        <v>1</v>
      </c>
      <c r="G41" s="29">
        <v>1</v>
      </c>
      <c r="H41" s="29">
        <v>1</v>
      </c>
      <c r="I41" s="50">
        <f>H41/G41*100</f>
        <v>100</v>
      </c>
      <c r="J41" s="88"/>
    </row>
    <row r="42" spans="1:10" x14ac:dyDescent="0.25">
      <c r="A42" s="54">
        <f t="shared" si="1"/>
        <v>31</v>
      </c>
      <c r="B42" s="5" t="s">
        <v>202</v>
      </c>
      <c r="C42" s="147" t="s">
        <v>132</v>
      </c>
      <c r="D42" s="21">
        <v>6.8</v>
      </c>
      <c r="E42" s="21">
        <v>10.9</v>
      </c>
      <c r="F42" s="21">
        <v>10.6</v>
      </c>
      <c r="G42" s="11">
        <v>0</v>
      </c>
      <c r="H42" s="11">
        <v>0</v>
      </c>
      <c r="I42" s="50"/>
      <c r="J42" s="88"/>
    </row>
    <row r="43" spans="1:10" s="1" customFormat="1" x14ac:dyDescent="0.25">
      <c r="A43" s="245" t="s">
        <v>186</v>
      </c>
      <c r="B43" s="246"/>
      <c r="C43" s="246"/>
      <c r="D43" s="246"/>
      <c r="E43" s="246"/>
      <c r="F43" s="246"/>
      <c r="G43" s="246"/>
      <c r="H43" s="246"/>
      <c r="I43" s="246"/>
      <c r="J43" s="247"/>
    </row>
    <row r="44" spans="1:10" s="1" customFormat="1" x14ac:dyDescent="0.25">
      <c r="A44" s="245" t="s">
        <v>175</v>
      </c>
      <c r="B44" s="246"/>
      <c r="C44" s="246"/>
      <c r="D44" s="246"/>
      <c r="E44" s="246"/>
      <c r="F44" s="246"/>
      <c r="G44" s="246"/>
      <c r="H44" s="246"/>
      <c r="I44" s="246"/>
      <c r="J44" s="247"/>
    </row>
    <row r="45" spans="1:10" ht="56.25" x14ac:dyDescent="0.25">
      <c r="A45" s="7">
        <f>A42+1</f>
        <v>32</v>
      </c>
      <c r="B45" s="4" t="s">
        <v>84</v>
      </c>
      <c r="C45" s="147" t="s">
        <v>132</v>
      </c>
      <c r="D45" s="13">
        <v>80</v>
      </c>
      <c r="E45" s="13">
        <v>80</v>
      </c>
      <c r="F45" s="13">
        <v>80</v>
      </c>
      <c r="G45" s="30">
        <v>80</v>
      </c>
      <c r="H45" s="30">
        <v>80</v>
      </c>
      <c r="I45" s="13"/>
      <c r="J45" s="48" t="s">
        <v>638</v>
      </c>
    </row>
    <row r="46" spans="1:10" ht="38.25" x14ac:dyDescent="0.25">
      <c r="A46" s="7">
        <f>A45+1</f>
        <v>33</v>
      </c>
      <c r="B46" s="5" t="s">
        <v>138</v>
      </c>
      <c r="C46" s="147" t="s">
        <v>132</v>
      </c>
      <c r="D46" s="13">
        <v>85</v>
      </c>
      <c r="E46" s="13">
        <v>85</v>
      </c>
      <c r="F46" s="13">
        <v>84.7</v>
      </c>
      <c r="G46" s="30">
        <v>84.9</v>
      </c>
      <c r="H46" s="30">
        <v>84.9</v>
      </c>
      <c r="I46" s="31"/>
      <c r="J46" s="26"/>
    </row>
    <row r="47" spans="1:10" ht="63.75" x14ac:dyDescent="0.25">
      <c r="A47" s="7">
        <f t="shared" ref="A47:A61" si="3">A46+1</f>
        <v>34</v>
      </c>
      <c r="B47" s="16" t="s">
        <v>85</v>
      </c>
      <c r="C47" s="147" t="s">
        <v>132</v>
      </c>
      <c r="D47" s="13">
        <v>30</v>
      </c>
      <c r="E47" s="13">
        <v>65</v>
      </c>
      <c r="F47" s="13">
        <v>82</v>
      </c>
      <c r="G47" s="30">
        <v>85</v>
      </c>
      <c r="H47" s="39">
        <v>85</v>
      </c>
      <c r="I47" s="31"/>
      <c r="J47" s="145"/>
    </row>
    <row r="48" spans="1:10" ht="70.5" customHeight="1" x14ac:dyDescent="0.25">
      <c r="A48" s="7">
        <f t="shared" si="3"/>
        <v>35</v>
      </c>
      <c r="B48" s="4" t="s">
        <v>139</v>
      </c>
      <c r="C48" s="147" t="s">
        <v>132</v>
      </c>
      <c r="D48" s="148">
        <v>65.7</v>
      </c>
      <c r="E48" s="13">
        <v>66</v>
      </c>
      <c r="F48" s="13">
        <v>63.8</v>
      </c>
      <c r="G48" s="30">
        <v>66.3</v>
      </c>
      <c r="H48" s="30">
        <v>65.5</v>
      </c>
      <c r="I48" s="31"/>
      <c r="J48" s="26" t="s">
        <v>710</v>
      </c>
    </row>
    <row r="49" spans="1:10" x14ac:dyDescent="0.25">
      <c r="A49" s="7">
        <f t="shared" si="3"/>
        <v>36</v>
      </c>
      <c r="B49" s="5" t="s">
        <v>86</v>
      </c>
      <c r="C49" s="147" t="s">
        <v>132</v>
      </c>
      <c r="D49" s="13">
        <v>83</v>
      </c>
      <c r="E49" s="148">
        <v>83.8</v>
      </c>
      <c r="F49" s="148">
        <v>87</v>
      </c>
      <c r="G49" s="30">
        <v>86</v>
      </c>
      <c r="H49" s="30">
        <v>73.2</v>
      </c>
      <c r="I49" s="31"/>
      <c r="J49" s="89"/>
    </row>
    <row r="50" spans="1:10" ht="40.5" customHeight="1" x14ac:dyDescent="0.25">
      <c r="A50" s="7">
        <f t="shared" si="3"/>
        <v>37</v>
      </c>
      <c r="B50" s="4" t="s">
        <v>594</v>
      </c>
      <c r="C50" s="147" t="s">
        <v>132</v>
      </c>
      <c r="D50" s="148">
        <v>97.2</v>
      </c>
      <c r="E50" s="148">
        <v>95.5</v>
      </c>
      <c r="F50" s="148">
        <v>77.400000000000006</v>
      </c>
      <c r="G50" s="30">
        <v>96.4</v>
      </c>
      <c r="H50" s="30">
        <v>84.8</v>
      </c>
      <c r="I50" s="13"/>
      <c r="J50" s="102" t="s">
        <v>637</v>
      </c>
    </row>
    <row r="51" spans="1:10" ht="38.25" x14ac:dyDescent="0.25">
      <c r="A51" s="7">
        <f t="shared" si="3"/>
        <v>38</v>
      </c>
      <c r="B51" s="4" t="s">
        <v>87</v>
      </c>
      <c r="C51" s="147" t="s">
        <v>132</v>
      </c>
      <c r="D51" s="148">
        <v>23.2</v>
      </c>
      <c r="E51" s="13">
        <v>26</v>
      </c>
      <c r="F51" s="13">
        <v>31.7</v>
      </c>
      <c r="G51" s="30">
        <v>31.4</v>
      </c>
      <c r="H51" s="30">
        <v>34</v>
      </c>
      <c r="I51" s="31"/>
      <c r="J51" s="89"/>
    </row>
    <row r="52" spans="1:10" ht="90" x14ac:dyDescent="0.25">
      <c r="A52" s="7">
        <f t="shared" si="3"/>
        <v>39</v>
      </c>
      <c r="B52" s="4" t="s">
        <v>203</v>
      </c>
      <c r="C52" s="147" t="s">
        <v>132</v>
      </c>
      <c r="D52" s="36">
        <v>9</v>
      </c>
      <c r="E52" s="36">
        <v>12</v>
      </c>
      <c r="F52" s="36">
        <v>18.7</v>
      </c>
      <c r="G52" s="30">
        <v>21</v>
      </c>
      <c r="H52" s="30">
        <v>28.5</v>
      </c>
      <c r="I52" s="31"/>
      <c r="J52" s="106" t="s">
        <v>713</v>
      </c>
    </row>
    <row r="53" spans="1:10" ht="78.75" x14ac:dyDescent="0.25">
      <c r="A53" s="7">
        <f t="shared" si="3"/>
        <v>40</v>
      </c>
      <c r="B53" s="181" t="s">
        <v>204</v>
      </c>
      <c r="C53" s="49" t="s">
        <v>132</v>
      </c>
      <c r="D53" s="31">
        <v>0</v>
      </c>
      <c r="E53" s="31">
        <v>0</v>
      </c>
      <c r="F53" s="31">
        <v>33</v>
      </c>
      <c r="G53" s="30">
        <v>30</v>
      </c>
      <c r="H53" s="30">
        <v>33</v>
      </c>
      <c r="I53" s="31"/>
      <c r="J53" s="106" t="s">
        <v>712</v>
      </c>
    </row>
    <row r="54" spans="1:10" ht="25.5" x14ac:dyDescent="0.25">
      <c r="A54" s="7">
        <f t="shared" si="3"/>
        <v>41</v>
      </c>
      <c r="B54" s="4" t="s">
        <v>205</v>
      </c>
      <c r="C54" s="147" t="s">
        <v>133</v>
      </c>
      <c r="D54" s="31">
        <v>75</v>
      </c>
      <c r="E54" s="31">
        <v>75</v>
      </c>
      <c r="F54" s="31">
        <v>136</v>
      </c>
      <c r="G54" s="30">
        <v>75</v>
      </c>
      <c r="H54" s="30">
        <v>180</v>
      </c>
      <c r="I54" s="31"/>
      <c r="J54" s="88"/>
    </row>
    <row r="55" spans="1:10" ht="112.5" x14ac:dyDescent="0.25">
      <c r="A55" s="7">
        <f t="shared" si="3"/>
        <v>42</v>
      </c>
      <c r="B55" s="4" t="s">
        <v>206</v>
      </c>
      <c r="C55" s="147" t="s">
        <v>132</v>
      </c>
      <c r="D55" s="31">
        <v>25</v>
      </c>
      <c r="E55" s="31">
        <v>31</v>
      </c>
      <c r="F55" s="31">
        <v>37.5</v>
      </c>
      <c r="G55" s="30">
        <v>32</v>
      </c>
      <c r="H55" s="30">
        <v>34.4</v>
      </c>
      <c r="I55" s="31"/>
      <c r="J55" s="107" t="s">
        <v>714</v>
      </c>
    </row>
    <row r="56" spans="1:10" ht="112.5" x14ac:dyDescent="0.25">
      <c r="A56" s="7">
        <f t="shared" si="3"/>
        <v>43</v>
      </c>
      <c r="B56" s="5" t="s">
        <v>207</v>
      </c>
      <c r="C56" s="147" t="s">
        <v>132</v>
      </c>
      <c r="D56" s="31">
        <v>9</v>
      </c>
      <c r="E56" s="31">
        <v>13</v>
      </c>
      <c r="F56" s="31">
        <v>78.099999999999994</v>
      </c>
      <c r="G56" s="30">
        <v>85</v>
      </c>
      <c r="H56" s="30">
        <v>87</v>
      </c>
      <c r="I56" s="31"/>
      <c r="J56" s="106" t="s">
        <v>715</v>
      </c>
    </row>
    <row r="57" spans="1:10" x14ac:dyDescent="0.25">
      <c r="A57" s="7">
        <f t="shared" si="3"/>
        <v>44</v>
      </c>
      <c r="B57" s="5" t="s">
        <v>208</v>
      </c>
      <c r="C57" s="147" t="s">
        <v>132</v>
      </c>
      <c r="D57" s="23">
        <v>71.099999999999994</v>
      </c>
      <c r="E57" s="37">
        <v>71</v>
      </c>
      <c r="F57" s="37">
        <v>63</v>
      </c>
      <c r="G57" s="30">
        <v>60</v>
      </c>
      <c r="H57" s="30">
        <v>61</v>
      </c>
      <c r="I57" s="31"/>
      <c r="J57" s="105"/>
    </row>
    <row r="58" spans="1:10" x14ac:dyDescent="0.25">
      <c r="A58" s="7">
        <f t="shared" si="3"/>
        <v>45</v>
      </c>
      <c r="B58" s="5" t="s">
        <v>209</v>
      </c>
      <c r="C58" s="147" t="s">
        <v>132</v>
      </c>
      <c r="D58" s="31">
        <v>100</v>
      </c>
      <c r="E58" s="31">
        <v>100</v>
      </c>
      <c r="F58" s="31">
        <v>100</v>
      </c>
      <c r="G58" s="30">
        <v>100</v>
      </c>
      <c r="H58" s="30">
        <v>100</v>
      </c>
      <c r="I58" s="31"/>
      <c r="J58" s="176"/>
    </row>
    <row r="59" spans="1:10" ht="25.5" x14ac:dyDescent="0.25">
      <c r="A59" s="7">
        <f t="shared" si="3"/>
        <v>46</v>
      </c>
      <c r="B59" s="5" t="s">
        <v>210</v>
      </c>
      <c r="C59" s="147" t="s">
        <v>132</v>
      </c>
      <c r="D59" s="31">
        <v>100</v>
      </c>
      <c r="E59" s="31">
        <v>100</v>
      </c>
      <c r="F59" s="31">
        <v>100</v>
      </c>
      <c r="G59" s="30">
        <v>100</v>
      </c>
      <c r="H59" s="30">
        <v>100</v>
      </c>
      <c r="I59" s="31"/>
      <c r="J59" s="176"/>
    </row>
    <row r="60" spans="1:10" x14ac:dyDescent="0.25">
      <c r="A60" s="7">
        <f t="shared" si="3"/>
        <v>47</v>
      </c>
      <c r="B60" s="5" t="s">
        <v>211</v>
      </c>
      <c r="C60" s="147" t="s">
        <v>132</v>
      </c>
      <c r="D60" s="31">
        <v>45</v>
      </c>
      <c r="E60" s="31">
        <v>45</v>
      </c>
      <c r="F60" s="31">
        <v>54.5</v>
      </c>
      <c r="G60" s="30">
        <v>55</v>
      </c>
      <c r="H60" s="30">
        <v>55</v>
      </c>
      <c r="I60" s="31"/>
      <c r="J60" s="176"/>
    </row>
    <row r="61" spans="1:10" ht="45" x14ac:dyDescent="0.25">
      <c r="A61" s="7">
        <f t="shared" si="3"/>
        <v>48</v>
      </c>
      <c r="B61" s="5" t="s">
        <v>212</v>
      </c>
      <c r="C61" s="147" t="s">
        <v>140</v>
      </c>
      <c r="D61" s="23">
        <v>1</v>
      </c>
      <c r="E61" s="23">
        <v>4</v>
      </c>
      <c r="F61" s="23">
        <v>4</v>
      </c>
      <c r="G61" s="30">
        <v>4</v>
      </c>
      <c r="H61" s="30">
        <v>5</v>
      </c>
      <c r="I61" s="22">
        <f>H61/G61*100-100</f>
        <v>25</v>
      </c>
      <c r="J61" s="104" t="s">
        <v>716</v>
      </c>
    </row>
    <row r="62" spans="1:10" s="1" customFormat="1" x14ac:dyDescent="0.25">
      <c r="A62" s="245" t="s">
        <v>187</v>
      </c>
      <c r="B62" s="246"/>
      <c r="C62" s="246"/>
      <c r="D62" s="246"/>
      <c r="E62" s="246"/>
      <c r="F62" s="246"/>
      <c r="G62" s="246"/>
      <c r="H62" s="246"/>
      <c r="I62" s="246"/>
      <c r="J62" s="247"/>
    </row>
    <row r="63" spans="1:10" s="1" customFormat="1" x14ac:dyDescent="0.25">
      <c r="A63" s="245" t="s">
        <v>188</v>
      </c>
      <c r="B63" s="246"/>
      <c r="C63" s="246"/>
      <c r="D63" s="246"/>
      <c r="E63" s="246"/>
      <c r="F63" s="246"/>
      <c r="G63" s="246"/>
      <c r="H63" s="246"/>
      <c r="I63" s="246"/>
      <c r="J63" s="247"/>
    </row>
    <row r="64" spans="1:10" s="1" customFormat="1" x14ac:dyDescent="0.25">
      <c r="A64" s="54">
        <f>A61+1</f>
        <v>49</v>
      </c>
      <c r="B64" s="34" t="s">
        <v>509</v>
      </c>
      <c r="C64" s="148" t="s">
        <v>502</v>
      </c>
      <c r="D64" s="148">
        <v>62.567999999999998</v>
      </c>
      <c r="E64" s="147">
        <v>62.354999999999997</v>
      </c>
      <c r="F64" s="60">
        <v>62.08</v>
      </c>
      <c r="G64" s="60">
        <v>62.046999999999997</v>
      </c>
      <c r="H64" s="60">
        <v>61.774000000000001</v>
      </c>
      <c r="I64" s="50">
        <f>H64/G64*100</f>
        <v>99.560010959433981</v>
      </c>
      <c r="J64" s="90"/>
    </row>
    <row r="65" spans="1:10" s="1" customFormat="1" x14ac:dyDescent="0.25">
      <c r="A65" s="7">
        <f>A64+1</f>
        <v>50</v>
      </c>
      <c r="B65" s="4" t="s">
        <v>141</v>
      </c>
      <c r="C65" s="147" t="s">
        <v>142</v>
      </c>
      <c r="D65" s="13">
        <v>70.400000000000006</v>
      </c>
      <c r="E65" s="13">
        <v>71.7</v>
      </c>
      <c r="F65" s="13">
        <v>71.7</v>
      </c>
      <c r="G65" s="30">
        <v>71.900000000000006</v>
      </c>
      <c r="H65" s="30">
        <v>71.7</v>
      </c>
      <c r="I65" s="13"/>
      <c r="J65" s="86"/>
    </row>
    <row r="66" spans="1:10" s="42" customFormat="1" ht="25.5" x14ac:dyDescent="0.25">
      <c r="A66" s="7">
        <f t="shared" ref="A66:A85" si="4">A65+1</f>
        <v>51</v>
      </c>
      <c r="B66" s="182" t="s">
        <v>541</v>
      </c>
      <c r="C66" s="148" t="s">
        <v>543</v>
      </c>
      <c r="D66" s="148">
        <v>10.6</v>
      </c>
      <c r="E66" s="49">
        <v>9.1</v>
      </c>
      <c r="F66" s="49">
        <v>7.3</v>
      </c>
      <c r="G66" s="69">
        <v>11</v>
      </c>
      <c r="H66" s="69">
        <v>7.2</v>
      </c>
      <c r="I66" s="39"/>
      <c r="J66" s="91"/>
    </row>
    <row r="67" spans="1:10" s="42" customFormat="1" ht="25.5" x14ac:dyDescent="0.25">
      <c r="A67" s="7">
        <f t="shared" si="4"/>
        <v>52</v>
      </c>
      <c r="B67" s="182" t="s">
        <v>542</v>
      </c>
      <c r="C67" s="148" t="s">
        <v>543</v>
      </c>
      <c r="D67" s="148">
        <v>11.7</v>
      </c>
      <c r="E67" s="50">
        <v>12.3</v>
      </c>
      <c r="F67" s="50">
        <v>12.6</v>
      </c>
      <c r="G67" s="69">
        <v>12.5</v>
      </c>
      <c r="H67" s="69">
        <v>13.1</v>
      </c>
      <c r="I67" s="39"/>
      <c r="J67" s="91"/>
    </row>
    <row r="68" spans="1:10" s="42" customFormat="1" ht="25.5" x14ac:dyDescent="0.25">
      <c r="A68" s="7">
        <f t="shared" si="4"/>
        <v>53</v>
      </c>
      <c r="B68" s="4" t="s">
        <v>595</v>
      </c>
      <c r="C68" s="147" t="s">
        <v>543</v>
      </c>
      <c r="D68" s="13">
        <v>-1.1000000000000001</v>
      </c>
      <c r="E68" s="31">
        <v>-3.2</v>
      </c>
      <c r="F68" s="31">
        <v>-5.2</v>
      </c>
      <c r="G68" s="39">
        <v>-1.5</v>
      </c>
      <c r="H68" s="39">
        <v>-5.9</v>
      </c>
      <c r="I68" s="39"/>
      <c r="J68" s="91"/>
    </row>
    <row r="69" spans="1:10" s="42" customFormat="1" ht="25.5" x14ac:dyDescent="0.25">
      <c r="A69" s="7">
        <f t="shared" si="4"/>
        <v>54</v>
      </c>
      <c r="B69" s="4" t="s">
        <v>596</v>
      </c>
      <c r="C69" s="147" t="s">
        <v>545</v>
      </c>
      <c r="D69" s="13">
        <v>-22</v>
      </c>
      <c r="E69" s="31">
        <v>-22</v>
      </c>
      <c r="F69" s="31">
        <v>-1.1000000000000001</v>
      </c>
      <c r="G69" s="39">
        <v>-2</v>
      </c>
      <c r="H69" s="39">
        <v>13</v>
      </c>
      <c r="I69" s="39"/>
      <c r="J69" s="39"/>
    </row>
    <row r="70" spans="1:10" x14ac:dyDescent="0.25">
      <c r="A70" s="7">
        <f t="shared" si="4"/>
        <v>55</v>
      </c>
      <c r="B70" s="4" t="s">
        <v>213</v>
      </c>
      <c r="C70" s="147" t="s">
        <v>132</v>
      </c>
      <c r="D70" s="146">
        <v>101.3</v>
      </c>
      <c r="E70" s="13">
        <v>100.29</v>
      </c>
      <c r="F70" s="13">
        <v>104.1</v>
      </c>
      <c r="G70" s="62">
        <v>100</v>
      </c>
      <c r="H70" s="62">
        <v>88.8</v>
      </c>
      <c r="I70" s="21"/>
      <c r="J70" s="75"/>
    </row>
    <row r="71" spans="1:10" x14ac:dyDescent="0.25">
      <c r="A71" s="7">
        <f t="shared" si="4"/>
        <v>56</v>
      </c>
      <c r="B71" s="4" t="s">
        <v>214</v>
      </c>
      <c r="C71" s="147" t="s">
        <v>137</v>
      </c>
      <c r="D71" s="38">
        <v>1293</v>
      </c>
      <c r="E71" s="28">
        <v>1043</v>
      </c>
      <c r="F71" s="28">
        <v>1354</v>
      </c>
      <c r="G71" s="62">
        <v>2229</v>
      </c>
      <c r="H71" s="62">
        <v>1979</v>
      </c>
      <c r="I71" s="31">
        <f>H71/G71*100</f>
        <v>88.784208165096459</v>
      </c>
      <c r="J71" s="87"/>
    </row>
    <row r="72" spans="1:10" x14ac:dyDescent="0.25">
      <c r="A72" s="7">
        <f t="shared" si="4"/>
        <v>57</v>
      </c>
      <c r="B72" s="4" t="s">
        <v>111</v>
      </c>
      <c r="C72" s="147" t="s">
        <v>132</v>
      </c>
      <c r="D72" s="13">
        <v>50.48</v>
      </c>
      <c r="E72" s="148">
        <v>51.1</v>
      </c>
      <c r="F72" s="148">
        <v>49.8</v>
      </c>
      <c r="G72" s="62">
        <v>60</v>
      </c>
      <c r="H72" s="62">
        <v>51.7</v>
      </c>
      <c r="I72" s="31"/>
      <c r="J72" s="75"/>
    </row>
    <row r="73" spans="1:10" x14ac:dyDescent="0.25">
      <c r="A73" s="7">
        <f t="shared" si="4"/>
        <v>58</v>
      </c>
      <c r="B73" s="4" t="s">
        <v>112</v>
      </c>
      <c r="C73" s="147" t="s">
        <v>132</v>
      </c>
      <c r="D73" s="21">
        <v>82.1</v>
      </c>
      <c r="E73" s="21">
        <v>90.3</v>
      </c>
      <c r="F73" s="21">
        <v>93.2</v>
      </c>
      <c r="G73" s="62">
        <v>89</v>
      </c>
      <c r="H73" s="62">
        <v>90.5</v>
      </c>
      <c r="I73" s="31"/>
      <c r="J73" s="88"/>
    </row>
    <row r="74" spans="1:10" ht="25.5" x14ac:dyDescent="0.25">
      <c r="A74" s="7">
        <f t="shared" si="4"/>
        <v>59</v>
      </c>
      <c r="B74" s="4" t="s">
        <v>113</v>
      </c>
      <c r="C74" s="49" t="s">
        <v>200</v>
      </c>
      <c r="D74" s="148">
        <v>643.29999999999995</v>
      </c>
      <c r="E74" s="13">
        <v>686.86</v>
      </c>
      <c r="F74" s="13">
        <v>708.2</v>
      </c>
      <c r="G74" s="62">
        <v>660</v>
      </c>
      <c r="H74" s="62">
        <v>683</v>
      </c>
      <c r="I74" s="31">
        <f>H74/G74*100</f>
        <v>103.48484848484848</v>
      </c>
      <c r="J74" s="75"/>
    </row>
    <row r="75" spans="1:10" x14ac:dyDescent="0.25">
      <c r="A75" s="7">
        <f t="shared" si="4"/>
        <v>60</v>
      </c>
      <c r="B75" s="4" t="s">
        <v>114</v>
      </c>
      <c r="C75" s="147" t="s">
        <v>132</v>
      </c>
      <c r="D75" s="148">
        <v>6.18</v>
      </c>
      <c r="E75" s="31">
        <v>8.1</v>
      </c>
      <c r="F75" s="31">
        <v>4.84</v>
      </c>
      <c r="G75" s="62">
        <v>6.9</v>
      </c>
      <c r="H75" s="62">
        <v>5.9</v>
      </c>
      <c r="I75" s="31"/>
      <c r="J75" s="76"/>
    </row>
    <row r="76" spans="1:10" x14ac:dyDescent="0.25">
      <c r="A76" s="7">
        <f t="shared" si="4"/>
        <v>61</v>
      </c>
      <c r="B76" s="4" t="s">
        <v>115</v>
      </c>
      <c r="C76" s="147" t="s">
        <v>132</v>
      </c>
      <c r="D76" s="148">
        <v>9.8000000000000007</v>
      </c>
      <c r="E76" s="13">
        <v>12.78</v>
      </c>
      <c r="F76" s="13">
        <v>13.3</v>
      </c>
      <c r="G76" s="62">
        <v>12.2</v>
      </c>
      <c r="H76" s="62">
        <v>15.7</v>
      </c>
      <c r="I76" s="31"/>
      <c r="J76" s="76"/>
    </row>
    <row r="77" spans="1:10" ht="38.25" x14ac:dyDescent="0.25">
      <c r="A77" s="7">
        <f t="shared" si="4"/>
        <v>62</v>
      </c>
      <c r="B77" s="4" t="s">
        <v>116</v>
      </c>
      <c r="C77" s="49" t="s">
        <v>200</v>
      </c>
      <c r="D77" s="148">
        <v>277.8</v>
      </c>
      <c r="E77" s="13">
        <v>258.98</v>
      </c>
      <c r="F77" s="13">
        <v>265.60000000000002</v>
      </c>
      <c r="G77" s="62">
        <v>251.3</v>
      </c>
      <c r="H77" s="62">
        <v>317.3</v>
      </c>
      <c r="I77" s="31">
        <f>H77/G77*100</f>
        <v>126.2634301631516</v>
      </c>
      <c r="J77" s="75"/>
    </row>
    <row r="78" spans="1:10" x14ac:dyDescent="0.25">
      <c r="A78" s="7">
        <f t="shared" si="4"/>
        <v>63</v>
      </c>
      <c r="B78" s="4" t="s">
        <v>117</v>
      </c>
      <c r="C78" s="147" t="s">
        <v>132</v>
      </c>
      <c r="D78" s="148">
        <v>56.9</v>
      </c>
      <c r="E78" s="13">
        <v>55.65</v>
      </c>
      <c r="F78" s="13">
        <v>57.8</v>
      </c>
      <c r="G78" s="62">
        <v>58.1</v>
      </c>
      <c r="H78" s="62">
        <v>59.9</v>
      </c>
      <c r="I78" s="31"/>
      <c r="J78" s="75"/>
    </row>
    <row r="79" spans="1:10" ht="25.5" x14ac:dyDescent="0.25">
      <c r="A79" s="7">
        <f t="shared" si="4"/>
        <v>64</v>
      </c>
      <c r="B79" s="4" t="s">
        <v>118</v>
      </c>
      <c r="C79" s="147" t="s">
        <v>132</v>
      </c>
      <c r="D79" s="148">
        <v>61.5</v>
      </c>
      <c r="E79" s="13">
        <v>62.59</v>
      </c>
      <c r="F79" s="13">
        <v>60.6</v>
      </c>
      <c r="G79" s="62">
        <v>63.6</v>
      </c>
      <c r="H79" s="62">
        <v>43.6</v>
      </c>
      <c r="I79" s="31"/>
      <c r="J79" s="75"/>
    </row>
    <row r="80" spans="1:10" x14ac:dyDescent="0.25">
      <c r="A80" s="7">
        <f t="shared" si="4"/>
        <v>65</v>
      </c>
      <c r="B80" s="4" t="s">
        <v>119</v>
      </c>
      <c r="C80" s="147" t="s">
        <v>132</v>
      </c>
      <c r="D80" s="148">
        <v>6.7</v>
      </c>
      <c r="E80" s="31">
        <v>7.06</v>
      </c>
      <c r="F80" s="31">
        <v>5.5</v>
      </c>
      <c r="G80" s="62">
        <v>6</v>
      </c>
      <c r="H80" s="62">
        <v>7.8</v>
      </c>
      <c r="I80" s="31"/>
      <c r="J80" s="75"/>
    </row>
    <row r="81" spans="1:10" ht="38.25" x14ac:dyDescent="0.25">
      <c r="A81" s="7">
        <f t="shared" si="4"/>
        <v>66</v>
      </c>
      <c r="B81" s="4" t="s">
        <v>535</v>
      </c>
      <c r="C81" s="147" t="s">
        <v>591</v>
      </c>
      <c r="D81" s="148">
        <v>3.5</v>
      </c>
      <c r="E81" s="13">
        <v>2.0299999999999998</v>
      </c>
      <c r="F81" s="13">
        <v>9.6999999999999993</v>
      </c>
      <c r="G81" s="62">
        <v>4</v>
      </c>
      <c r="H81" s="62">
        <v>9.8000000000000007</v>
      </c>
      <c r="I81" s="31">
        <f>H81/G81*100</f>
        <v>245.00000000000003</v>
      </c>
      <c r="J81" s="75"/>
    </row>
    <row r="82" spans="1:10" ht="38.25" x14ac:dyDescent="0.25">
      <c r="A82" s="7">
        <f t="shared" si="4"/>
        <v>67</v>
      </c>
      <c r="B82" s="4" t="s">
        <v>120</v>
      </c>
      <c r="C82" s="147" t="s">
        <v>591</v>
      </c>
      <c r="D82" s="148">
        <v>5.2</v>
      </c>
      <c r="E82" s="13">
        <v>4.07</v>
      </c>
      <c r="F82" s="13">
        <v>9.6999999999999993</v>
      </c>
      <c r="G82" s="62">
        <v>4.5</v>
      </c>
      <c r="H82" s="62">
        <v>14.7</v>
      </c>
      <c r="I82" s="31">
        <f>H82/G82*100</f>
        <v>326.66666666666669</v>
      </c>
      <c r="J82" s="75"/>
    </row>
    <row r="83" spans="1:10" ht="38.25" x14ac:dyDescent="0.25">
      <c r="A83" s="7">
        <f t="shared" si="4"/>
        <v>68</v>
      </c>
      <c r="B83" s="4" t="s">
        <v>121</v>
      </c>
      <c r="C83" s="147" t="s">
        <v>592</v>
      </c>
      <c r="D83" s="148">
        <v>43.6</v>
      </c>
      <c r="E83" s="13">
        <v>43.31</v>
      </c>
      <c r="F83" s="13">
        <v>61.8</v>
      </c>
      <c r="G83" s="62">
        <v>43</v>
      </c>
      <c r="H83" s="62">
        <v>63.8</v>
      </c>
      <c r="I83" s="31">
        <f>H83/G83*100</f>
        <v>148.37209302325581</v>
      </c>
      <c r="J83" s="75"/>
    </row>
    <row r="84" spans="1:10" x14ac:dyDescent="0.25">
      <c r="A84" s="7">
        <f t="shared" si="4"/>
        <v>69</v>
      </c>
      <c r="B84" s="4" t="s">
        <v>122</v>
      </c>
      <c r="C84" s="147" t="s">
        <v>132</v>
      </c>
      <c r="D84" s="148">
        <v>44.3</v>
      </c>
      <c r="E84" s="21">
        <v>42.1</v>
      </c>
      <c r="F84" s="21">
        <v>41.7</v>
      </c>
      <c r="G84" s="62">
        <v>48.1</v>
      </c>
      <c r="H84" s="62">
        <v>46.5</v>
      </c>
      <c r="I84" s="31"/>
      <c r="J84" s="75"/>
    </row>
    <row r="85" spans="1:10" ht="25.5" x14ac:dyDescent="0.25">
      <c r="A85" s="7">
        <f t="shared" si="4"/>
        <v>70</v>
      </c>
      <c r="B85" s="35" t="s">
        <v>507</v>
      </c>
      <c r="C85" s="147" t="s">
        <v>508</v>
      </c>
      <c r="D85" s="19">
        <v>418.53</v>
      </c>
      <c r="E85" s="19">
        <v>414.29</v>
      </c>
      <c r="F85" s="19">
        <v>416.35</v>
      </c>
      <c r="G85" s="62">
        <v>623.20000000000005</v>
      </c>
      <c r="H85" s="62">
        <v>509.4</v>
      </c>
      <c r="I85" s="21"/>
      <c r="J85" s="75"/>
    </row>
    <row r="86" spans="1:10" s="1" customFormat="1" x14ac:dyDescent="0.25">
      <c r="A86" s="245" t="s">
        <v>189</v>
      </c>
      <c r="B86" s="246"/>
      <c r="C86" s="246"/>
      <c r="D86" s="246"/>
      <c r="E86" s="246"/>
      <c r="F86" s="246"/>
      <c r="G86" s="246"/>
      <c r="H86" s="246"/>
      <c r="I86" s="246"/>
      <c r="J86" s="247"/>
    </row>
    <row r="87" spans="1:10" ht="25.5" x14ac:dyDescent="0.25">
      <c r="A87" s="7">
        <f>A85+1</f>
        <v>71</v>
      </c>
      <c r="B87" s="4" t="s">
        <v>56</v>
      </c>
      <c r="C87" s="147" t="s">
        <v>137</v>
      </c>
      <c r="D87" s="28">
        <v>19146</v>
      </c>
      <c r="E87" s="28">
        <v>20049</v>
      </c>
      <c r="F87" s="28">
        <v>23533</v>
      </c>
      <c r="G87" s="30">
        <v>20049</v>
      </c>
      <c r="H87" s="30">
        <v>25556</v>
      </c>
      <c r="I87" s="30">
        <f>H87/G87*100</f>
        <v>127.46770412489401</v>
      </c>
      <c r="J87" s="156"/>
    </row>
    <row r="88" spans="1:10" ht="25.5" x14ac:dyDescent="0.25">
      <c r="A88" s="7">
        <f>A87+1</f>
        <v>72</v>
      </c>
      <c r="B88" s="4" t="s">
        <v>57</v>
      </c>
      <c r="C88" s="147" t="s">
        <v>137</v>
      </c>
      <c r="D88" s="148">
        <v>104</v>
      </c>
      <c r="E88" s="148">
        <v>156</v>
      </c>
      <c r="F88" s="148">
        <v>171</v>
      </c>
      <c r="G88" s="30">
        <v>156</v>
      </c>
      <c r="H88" s="30">
        <v>159</v>
      </c>
      <c r="I88" s="30">
        <f>H88/G88*100</f>
        <v>101.92307692307692</v>
      </c>
      <c r="J88" s="145"/>
    </row>
    <row r="89" spans="1:10" ht="38.25" x14ac:dyDescent="0.25">
      <c r="A89" s="7">
        <f t="shared" ref="A89:A99" si="5">A88+1</f>
        <v>73</v>
      </c>
      <c r="B89" s="4" t="s">
        <v>510</v>
      </c>
      <c r="C89" s="147" t="s">
        <v>132</v>
      </c>
      <c r="D89" s="13">
        <v>35.28</v>
      </c>
      <c r="E89" s="13">
        <v>50.59</v>
      </c>
      <c r="F89" s="13">
        <v>59.6</v>
      </c>
      <c r="G89" s="30">
        <v>50.7</v>
      </c>
      <c r="H89" s="30">
        <v>60.4</v>
      </c>
      <c r="I89" s="30"/>
      <c r="J89" s="92"/>
    </row>
    <row r="90" spans="1:10" ht="72" customHeight="1" x14ac:dyDescent="0.25">
      <c r="A90" s="7">
        <f t="shared" si="5"/>
        <v>74</v>
      </c>
      <c r="B90" s="4" t="s">
        <v>511</v>
      </c>
      <c r="C90" s="147" t="s">
        <v>132</v>
      </c>
      <c r="D90" s="13">
        <v>32.4</v>
      </c>
      <c r="E90" s="13">
        <v>35.380000000000003</v>
      </c>
      <c r="F90" s="13">
        <v>38</v>
      </c>
      <c r="G90" s="30">
        <v>39.4</v>
      </c>
      <c r="H90" s="30">
        <v>39.9</v>
      </c>
      <c r="I90" s="30"/>
      <c r="J90" s="177" t="s">
        <v>719</v>
      </c>
    </row>
    <row r="91" spans="1:10" ht="56.25" x14ac:dyDescent="0.25">
      <c r="A91" s="7">
        <f t="shared" si="5"/>
        <v>75</v>
      </c>
      <c r="B91" s="4" t="s">
        <v>58</v>
      </c>
      <c r="C91" s="147" t="s">
        <v>140</v>
      </c>
      <c r="D91" s="148">
        <v>5</v>
      </c>
      <c r="E91" s="148">
        <v>55</v>
      </c>
      <c r="F91" s="148">
        <v>156</v>
      </c>
      <c r="G91" s="30">
        <v>57</v>
      </c>
      <c r="H91" s="30">
        <v>168</v>
      </c>
      <c r="I91" s="30">
        <f>H91/G91*100</f>
        <v>294.73684210526312</v>
      </c>
      <c r="J91" s="175" t="s">
        <v>639</v>
      </c>
    </row>
    <row r="92" spans="1:10" ht="25.5" x14ac:dyDescent="0.25">
      <c r="A92" s="7">
        <f t="shared" si="5"/>
        <v>76</v>
      </c>
      <c r="B92" s="4" t="s">
        <v>59</v>
      </c>
      <c r="C92" s="147" t="s">
        <v>137</v>
      </c>
      <c r="D92" s="148">
        <v>234</v>
      </c>
      <c r="E92" s="148">
        <v>626</v>
      </c>
      <c r="F92" s="148">
        <v>519</v>
      </c>
      <c r="G92" s="30">
        <v>646</v>
      </c>
      <c r="H92" s="30">
        <v>545</v>
      </c>
      <c r="I92" s="30">
        <f>H92/G92*100</f>
        <v>84.365325077399376</v>
      </c>
      <c r="J92" s="145"/>
    </row>
    <row r="93" spans="1:10" ht="90" x14ac:dyDescent="0.25">
      <c r="A93" s="7">
        <f t="shared" si="5"/>
        <v>77</v>
      </c>
      <c r="B93" s="181" t="s">
        <v>60</v>
      </c>
      <c r="C93" s="49" t="s">
        <v>132</v>
      </c>
      <c r="D93" s="21">
        <v>9.6</v>
      </c>
      <c r="E93" s="21">
        <v>9.1999999999999993</v>
      </c>
      <c r="F93" s="21">
        <v>10.6</v>
      </c>
      <c r="G93" s="30">
        <v>13</v>
      </c>
      <c r="H93" s="30">
        <v>13</v>
      </c>
      <c r="I93" s="39"/>
      <c r="J93" s="103" t="s">
        <v>720</v>
      </c>
    </row>
    <row r="94" spans="1:10" ht="67.5" x14ac:dyDescent="0.25">
      <c r="A94" s="7">
        <f t="shared" si="5"/>
        <v>78</v>
      </c>
      <c r="B94" s="181" t="s">
        <v>512</v>
      </c>
      <c r="C94" s="147" t="s">
        <v>132</v>
      </c>
      <c r="D94" s="21">
        <v>0.01</v>
      </c>
      <c r="E94" s="148">
        <v>0.02</v>
      </c>
      <c r="F94" s="148">
        <v>5.7</v>
      </c>
      <c r="G94" s="30">
        <v>4.5</v>
      </c>
      <c r="H94" s="62">
        <v>43.5</v>
      </c>
      <c r="I94" s="39"/>
      <c r="J94" s="103" t="s">
        <v>721</v>
      </c>
    </row>
    <row r="95" spans="1:10" ht="56.25" x14ac:dyDescent="0.25">
      <c r="A95" s="7">
        <f t="shared" si="5"/>
        <v>79</v>
      </c>
      <c r="B95" s="4" t="s">
        <v>61</v>
      </c>
      <c r="C95" s="147" t="s">
        <v>137</v>
      </c>
      <c r="D95" s="24">
        <v>3446</v>
      </c>
      <c r="E95" s="24">
        <v>3522</v>
      </c>
      <c r="F95" s="24">
        <v>3790</v>
      </c>
      <c r="G95" s="30">
        <v>3947</v>
      </c>
      <c r="H95" s="30">
        <v>3873</v>
      </c>
      <c r="I95" s="30">
        <f>H95/G95*100</f>
        <v>98.125158348112492</v>
      </c>
      <c r="J95" s="178" t="s">
        <v>722</v>
      </c>
    </row>
    <row r="96" spans="1:10" x14ac:dyDescent="0.25">
      <c r="A96" s="7">
        <f t="shared" si="5"/>
        <v>80</v>
      </c>
      <c r="B96" s="5" t="s">
        <v>215</v>
      </c>
      <c r="C96" s="147" t="s">
        <v>132</v>
      </c>
      <c r="D96" s="39">
        <v>81</v>
      </c>
      <c r="E96" s="39">
        <v>81</v>
      </c>
      <c r="F96" s="39">
        <v>82</v>
      </c>
      <c r="G96" s="30">
        <v>84</v>
      </c>
      <c r="H96" s="30">
        <v>85</v>
      </c>
      <c r="I96" s="30"/>
      <c r="J96" s="94"/>
    </row>
    <row r="97" spans="1:10" x14ac:dyDescent="0.25">
      <c r="A97" s="7">
        <f t="shared" si="5"/>
        <v>81</v>
      </c>
      <c r="B97" s="5" t="s">
        <v>216</v>
      </c>
      <c r="C97" s="147" t="s">
        <v>132</v>
      </c>
      <c r="D97" s="39">
        <v>82</v>
      </c>
      <c r="E97" s="39">
        <v>82</v>
      </c>
      <c r="F97" s="39">
        <v>83</v>
      </c>
      <c r="G97" s="30">
        <v>85</v>
      </c>
      <c r="H97" s="30">
        <v>85</v>
      </c>
      <c r="I97" s="30"/>
      <c r="J97" s="94"/>
    </row>
    <row r="98" spans="1:10" x14ac:dyDescent="0.25">
      <c r="A98" s="7">
        <f t="shared" si="5"/>
        <v>82</v>
      </c>
      <c r="B98" s="5" t="s">
        <v>217</v>
      </c>
      <c r="C98" s="147" t="s">
        <v>132</v>
      </c>
      <c r="D98" s="39">
        <v>40.6</v>
      </c>
      <c r="E98" s="39">
        <v>39.5</v>
      </c>
      <c r="F98" s="39">
        <v>40.200000000000003</v>
      </c>
      <c r="G98" s="30">
        <v>40</v>
      </c>
      <c r="H98" s="30">
        <v>46.8</v>
      </c>
      <c r="I98" s="30"/>
      <c r="J98" s="94"/>
    </row>
    <row r="99" spans="1:10" ht="25.5" x14ac:dyDescent="0.25">
      <c r="A99" s="7">
        <f t="shared" si="5"/>
        <v>83</v>
      </c>
      <c r="B99" s="6" t="s">
        <v>218</v>
      </c>
      <c r="C99" s="147" t="s">
        <v>132</v>
      </c>
      <c r="D99" s="39">
        <v>75</v>
      </c>
      <c r="E99" s="39">
        <v>75</v>
      </c>
      <c r="F99" s="39">
        <v>77</v>
      </c>
      <c r="G99" s="30">
        <v>77</v>
      </c>
      <c r="H99" s="30">
        <v>77</v>
      </c>
      <c r="I99" s="30"/>
      <c r="J99" s="94"/>
    </row>
    <row r="100" spans="1:10" s="65" customFormat="1" ht="30.75" customHeight="1" x14ac:dyDescent="0.25">
      <c r="A100" s="251" t="s">
        <v>617</v>
      </c>
      <c r="B100" s="252"/>
      <c r="C100" s="252"/>
      <c r="D100" s="252"/>
      <c r="E100" s="252"/>
      <c r="F100" s="252"/>
      <c r="G100" s="252"/>
      <c r="H100" s="252"/>
      <c r="I100" s="252"/>
      <c r="J100" s="253"/>
    </row>
    <row r="101" spans="1:10" s="1" customFormat="1" ht="38.25" x14ac:dyDescent="0.25">
      <c r="A101" s="7">
        <f>A99+1</f>
        <v>84</v>
      </c>
      <c r="B101" s="4" t="s">
        <v>180</v>
      </c>
      <c r="C101" s="147" t="s">
        <v>181</v>
      </c>
      <c r="D101" s="21">
        <v>2552</v>
      </c>
      <c r="E101" s="21">
        <v>2552</v>
      </c>
      <c r="F101" s="21">
        <v>2552</v>
      </c>
      <c r="G101" s="44">
        <v>2562</v>
      </c>
      <c r="H101" s="44">
        <v>2612</v>
      </c>
      <c r="I101" s="50">
        <f>H101/G101*100</f>
        <v>101.95160031225605</v>
      </c>
      <c r="J101" s="88"/>
    </row>
    <row r="102" spans="1:10" s="1" customFormat="1" x14ac:dyDescent="0.25">
      <c r="A102" s="7">
        <f>A101+1</f>
        <v>85</v>
      </c>
      <c r="B102" s="4" t="s">
        <v>178</v>
      </c>
      <c r="C102" s="147" t="s">
        <v>140</v>
      </c>
      <c r="D102" s="15">
        <v>0</v>
      </c>
      <c r="E102" s="15">
        <v>0</v>
      </c>
      <c r="F102" s="15">
        <v>0</v>
      </c>
      <c r="G102" s="44">
        <v>0</v>
      </c>
      <c r="H102" s="44">
        <v>0</v>
      </c>
      <c r="I102" s="52" t="str">
        <f>IF(G102=0,"-",H102/G102*100)</f>
        <v>-</v>
      </c>
      <c r="J102" s="75"/>
    </row>
    <row r="103" spans="1:10" x14ac:dyDescent="0.25">
      <c r="A103" s="7">
        <f t="shared" ref="A103:A118" si="6">A102+1</f>
        <v>86</v>
      </c>
      <c r="B103" s="4" t="s">
        <v>143</v>
      </c>
      <c r="C103" s="147" t="s">
        <v>137</v>
      </c>
      <c r="D103" s="15">
        <v>0</v>
      </c>
      <c r="E103" s="15">
        <v>0</v>
      </c>
      <c r="F103" s="15">
        <v>0</v>
      </c>
      <c r="G103" s="44">
        <v>0</v>
      </c>
      <c r="H103" s="44">
        <v>0</v>
      </c>
      <c r="I103" s="52" t="str">
        <f>IF(G103=0,"-",H103/G103*100)</f>
        <v>-</v>
      </c>
      <c r="J103" s="87"/>
    </row>
    <row r="104" spans="1:10" ht="38.25" x14ac:dyDescent="0.25">
      <c r="A104" s="7">
        <f t="shared" si="6"/>
        <v>87</v>
      </c>
      <c r="B104" s="181" t="s">
        <v>546</v>
      </c>
      <c r="C104" s="147" t="s">
        <v>132</v>
      </c>
      <c r="D104" s="30">
        <v>233.4</v>
      </c>
      <c r="E104" s="39">
        <v>256.7</v>
      </c>
      <c r="F104" s="39">
        <v>329.9</v>
      </c>
      <c r="G104" s="44">
        <v>275</v>
      </c>
      <c r="H104" s="44">
        <v>329.7</v>
      </c>
      <c r="I104" s="50"/>
      <c r="J104" s="78"/>
    </row>
    <row r="105" spans="1:10" x14ac:dyDescent="0.25">
      <c r="A105" s="7" t="s">
        <v>560</v>
      </c>
      <c r="B105" s="181" t="s">
        <v>547</v>
      </c>
      <c r="C105" s="147" t="s">
        <v>132</v>
      </c>
      <c r="D105" s="30">
        <v>156.4</v>
      </c>
      <c r="E105" s="39">
        <v>169.7</v>
      </c>
      <c r="F105" s="39">
        <v>184.5</v>
      </c>
      <c r="G105" s="44">
        <v>155</v>
      </c>
      <c r="H105" s="44">
        <v>191.5</v>
      </c>
      <c r="I105" s="50"/>
      <c r="J105" s="78"/>
    </row>
    <row r="106" spans="1:10" ht="79.5" customHeight="1" x14ac:dyDescent="0.25">
      <c r="A106" s="7">
        <f>A104+1</f>
        <v>88</v>
      </c>
      <c r="B106" s="4" t="s">
        <v>623</v>
      </c>
      <c r="C106" s="147" t="s">
        <v>140</v>
      </c>
      <c r="D106" s="28">
        <v>1437</v>
      </c>
      <c r="E106" s="28">
        <v>1452</v>
      </c>
      <c r="F106" s="28">
        <v>1453</v>
      </c>
      <c r="G106" s="10">
        <v>1481</v>
      </c>
      <c r="H106" s="10">
        <v>1458</v>
      </c>
      <c r="I106" s="52">
        <f>IF(G106=0,"-",H106/G106*100)</f>
        <v>98.446995273463884</v>
      </c>
      <c r="J106" s="156" t="s">
        <v>723</v>
      </c>
    </row>
    <row r="107" spans="1:10" ht="25.5" x14ac:dyDescent="0.25">
      <c r="A107" s="7">
        <f t="shared" si="6"/>
        <v>89</v>
      </c>
      <c r="B107" s="4" t="s">
        <v>144</v>
      </c>
      <c r="C107" s="147" t="s">
        <v>140</v>
      </c>
      <c r="D107" s="28">
        <v>21124</v>
      </c>
      <c r="E107" s="28">
        <v>21229</v>
      </c>
      <c r="F107" s="28">
        <v>21353</v>
      </c>
      <c r="G107" s="30">
        <v>21403</v>
      </c>
      <c r="H107" s="30">
        <v>21734</v>
      </c>
      <c r="I107" s="50">
        <f>H107/G107*100</f>
        <v>101.54651217119095</v>
      </c>
      <c r="J107" s="87"/>
    </row>
    <row r="108" spans="1:10" ht="45" x14ac:dyDescent="0.25">
      <c r="A108" s="7">
        <f t="shared" si="6"/>
        <v>90</v>
      </c>
      <c r="B108" s="4" t="s">
        <v>145</v>
      </c>
      <c r="C108" s="147" t="s">
        <v>140</v>
      </c>
      <c r="D108" s="28">
        <v>3982</v>
      </c>
      <c r="E108" s="28">
        <v>4982</v>
      </c>
      <c r="F108" s="28">
        <v>5995</v>
      </c>
      <c r="G108" s="30">
        <v>8082</v>
      </c>
      <c r="H108" s="30">
        <v>9974</v>
      </c>
      <c r="I108" s="50">
        <f>H108/G108*100</f>
        <v>123.41004701806484</v>
      </c>
      <c r="J108" s="156" t="s">
        <v>640</v>
      </c>
    </row>
    <row r="109" spans="1:10" x14ac:dyDescent="0.25">
      <c r="A109" s="7">
        <f t="shared" si="6"/>
        <v>91</v>
      </c>
      <c r="B109" s="4" t="s">
        <v>146</v>
      </c>
      <c r="C109" s="147" t="s">
        <v>137</v>
      </c>
      <c r="D109" s="28">
        <v>33112</v>
      </c>
      <c r="E109" s="28">
        <v>32231</v>
      </c>
      <c r="F109" s="28">
        <v>32429</v>
      </c>
      <c r="G109" s="30">
        <v>32241</v>
      </c>
      <c r="H109" s="30">
        <v>32426</v>
      </c>
      <c r="I109" s="50">
        <f>H109/G109*100</f>
        <v>100.57380354207375</v>
      </c>
      <c r="J109" s="87"/>
    </row>
    <row r="110" spans="1:10" x14ac:dyDescent="0.25">
      <c r="A110" s="7">
        <f t="shared" si="6"/>
        <v>92</v>
      </c>
      <c r="B110" s="4" t="s">
        <v>147</v>
      </c>
      <c r="C110" s="147" t="s">
        <v>137</v>
      </c>
      <c r="D110" s="28">
        <v>18900</v>
      </c>
      <c r="E110" s="28">
        <v>23042</v>
      </c>
      <c r="F110" s="28">
        <v>30562</v>
      </c>
      <c r="G110" s="30">
        <v>20300</v>
      </c>
      <c r="H110" s="30">
        <v>28804</v>
      </c>
      <c r="I110" s="50">
        <f>H110/G110*100</f>
        <v>141.89162561576353</v>
      </c>
      <c r="J110" s="87"/>
    </row>
    <row r="111" spans="1:10" ht="38.25" x14ac:dyDescent="0.25">
      <c r="A111" s="7">
        <f t="shared" si="6"/>
        <v>93</v>
      </c>
      <c r="B111" s="181" t="s">
        <v>199</v>
      </c>
      <c r="C111" s="49" t="s">
        <v>132</v>
      </c>
      <c r="D111" s="31">
        <v>10</v>
      </c>
      <c r="E111" s="31">
        <v>10</v>
      </c>
      <c r="F111" s="31">
        <v>10</v>
      </c>
      <c r="G111" s="30">
        <v>11.1</v>
      </c>
      <c r="H111" s="30">
        <v>9.3000000000000007</v>
      </c>
      <c r="I111" s="30"/>
      <c r="J111" s="95"/>
    </row>
    <row r="112" spans="1:10" ht="38.25" x14ac:dyDescent="0.25">
      <c r="A112" s="7">
        <f t="shared" si="6"/>
        <v>94</v>
      </c>
      <c r="B112" s="181" t="s">
        <v>219</v>
      </c>
      <c r="C112" s="49" t="s">
        <v>137</v>
      </c>
      <c r="D112" s="21">
        <v>267</v>
      </c>
      <c r="E112" s="21">
        <v>225</v>
      </c>
      <c r="F112" s="21">
        <v>237</v>
      </c>
      <c r="G112" s="30">
        <v>231</v>
      </c>
      <c r="H112" s="30">
        <v>242</v>
      </c>
      <c r="I112" s="50">
        <f>H112/G112*100</f>
        <v>104.76190476190477</v>
      </c>
      <c r="J112" s="88"/>
    </row>
    <row r="113" spans="1:10" ht="25.5" x14ac:dyDescent="0.25">
      <c r="A113" s="7">
        <f t="shared" si="6"/>
        <v>95</v>
      </c>
      <c r="B113" s="181" t="s">
        <v>220</v>
      </c>
      <c r="C113" s="49" t="s">
        <v>140</v>
      </c>
      <c r="D113" s="21">
        <v>132</v>
      </c>
      <c r="E113" s="21">
        <v>143</v>
      </c>
      <c r="F113" s="21">
        <v>227</v>
      </c>
      <c r="G113" s="30">
        <v>147</v>
      </c>
      <c r="H113" s="30">
        <v>268</v>
      </c>
      <c r="I113" s="50">
        <f>H113/G113*100</f>
        <v>182.31292517006804</v>
      </c>
      <c r="J113" s="88"/>
    </row>
    <row r="114" spans="1:10" x14ac:dyDescent="0.25">
      <c r="A114" s="7">
        <f t="shared" si="6"/>
        <v>96</v>
      </c>
      <c r="B114" s="181" t="s">
        <v>221</v>
      </c>
      <c r="C114" s="49" t="s">
        <v>140</v>
      </c>
      <c r="D114" s="21">
        <v>46</v>
      </c>
      <c r="E114" s="21">
        <v>54</v>
      </c>
      <c r="F114" s="21">
        <v>82</v>
      </c>
      <c r="G114" s="30">
        <v>56</v>
      </c>
      <c r="H114" s="30">
        <v>66</v>
      </c>
      <c r="I114" s="50">
        <f>H114/G114*100</f>
        <v>117.85714285714286</v>
      </c>
      <c r="J114" s="88"/>
    </row>
    <row r="115" spans="1:10" x14ac:dyDescent="0.25">
      <c r="A115" s="7">
        <f t="shared" si="6"/>
        <v>97</v>
      </c>
      <c r="B115" s="181" t="s">
        <v>445</v>
      </c>
      <c r="C115" s="49" t="s">
        <v>140</v>
      </c>
      <c r="D115" s="21">
        <v>323</v>
      </c>
      <c r="E115" s="21">
        <v>341</v>
      </c>
      <c r="F115" s="21">
        <v>311</v>
      </c>
      <c r="G115" s="30">
        <v>341</v>
      </c>
      <c r="H115" s="30">
        <v>342</v>
      </c>
      <c r="I115" s="50">
        <f>H115/G115*100</f>
        <v>100.29325513196481</v>
      </c>
      <c r="J115" s="88"/>
    </row>
    <row r="116" spans="1:10" x14ac:dyDescent="0.25">
      <c r="A116" s="7">
        <f t="shared" si="6"/>
        <v>98</v>
      </c>
      <c r="B116" s="181" t="s">
        <v>222</v>
      </c>
      <c r="C116" s="49" t="s">
        <v>132</v>
      </c>
      <c r="D116" s="31">
        <v>100</v>
      </c>
      <c r="E116" s="31">
        <v>100</v>
      </c>
      <c r="F116" s="31">
        <v>100</v>
      </c>
      <c r="G116" s="30">
        <v>100</v>
      </c>
      <c r="H116" s="30">
        <v>100</v>
      </c>
      <c r="I116" s="50"/>
      <c r="J116" s="104"/>
    </row>
    <row r="117" spans="1:10" x14ac:dyDescent="0.25">
      <c r="A117" s="7">
        <f t="shared" si="6"/>
        <v>99</v>
      </c>
      <c r="B117" s="181" t="s">
        <v>223</v>
      </c>
      <c r="C117" s="49" t="s">
        <v>140</v>
      </c>
      <c r="D117" s="21">
        <v>11467</v>
      </c>
      <c r="E117" s="21">
        <v>9832</v>
      </c>
      <c r="F117" s="21">
        <v>11351</v>
      </c>
      <c r="G117" s="30">
        <v>6730</v>
      </c>
      <c r="H117" s="30">
        <v>9258</v>
      </c>
      <c r="I117" s="50">
        <f>H117/G117*100</f>
        <v>137.56315007429421</v>
      </c>
      <c r="J117" s="30"/>
    </row>
    <row r="118" spans="1:10" ht="25.5" x14ac:dyDescent="0.25">
      <c r="A118" s="7">
        <f t="shared" si="6"/>
        <v>100</v>
      </c>
      <c r="B118" s="181" t="s">
        <v>224</v>
      </c>
      <c r="C118" s="49" t="s">
        <v>132</v>
      </c>
      <c r="D118" s="31">
        <v>9</v>
      </c>
      <c r="E118" s="31">
        <v>9</v>
      </c>
      <c r="F118" s="31">
        <v>9</v>
      </c>
      <c r="G118" s="30">
        <v>9</v>
      </c>
      <c r="H118" s="30">
        <v>9</v>
      </c>
      <c r="I118" s="50"/>
      <c r="J118" s="88"/>
    </row>
    <row r="119" spans="1:10" s="1" customFormat="1" x14ac:dyDescent="0.25">
      <c r="A119" s="251" t="s">
        <v>179</v>
      </c>
      <c r="B119" s="252"/>
      <c r="C119" s="252"/>
      <c r="D119" s="252"/>
      <c r="E119" s="252"/>
      <c r="F119" s="252"/>
      <c r="G119" s="252"/>
      <c r="H119" s="252"/>
      <c r="I119" s="252"/>
      <c r="J119" s="253"/>
    </row>
    <row r="120" spans="1:10" s="1" customFormat="1" ht="25.5" x14ac:dyDescent="0.25">
      <c r="A120" s="4">
        <f>A118+1</f>
        <v>101</v>
      </c>
      <c r="B120" s="4" t="s">
        <v>148</v>
      </c>
      <c r="C120" s="147" t="s">
        <v>140</v>
      </c>
      <c r="D120" s="148">
        <v>24</v>
      </c>
      <c r="E120" s="148">
        <v>38</v>
      </c>
      <c r="F120" s="148">
        <v>36</v>
      </c>
      <c r="G120" s="30">
        <v>62</v>
      </c>
      <c r="H120" s="30">
        <v>37</v>
      </c>
      <c r="I120" s="13">
        <f>H120/G120*100</f>
        <v>59.677419354838712</v>
      </c>
      <c r="J120" s="75"/>
    </row>
    <row r="121" spans="1:10" x14ac:dyDescent="0.25">
      <c r="A121" s="4">
        <f>A120+1</f>
        <v>102</v>
      </c>
      <c r="B121" s="4" t="s">
        <v>149</v>
      </c>
      <c r="C121" s="147" t="s">
        <v>132</v>
      </c>
      <c r="D121" s="31">
        <v>20</v>
      </c>
      <c r="E121" s="13">
        <v>24</v>
      </c>
      <c r="F121" s="13">
        <v>25</v>
      </c>
      <c r="G121" s="11">
        <v>25</v>
      </c>
      <c r="H121" s="11">
        <v>25</v>
      </c>
      <c r="I121" s="13"/>
      <c r="J121" s="75"/>
    </row>
    <row r="122" spans="1:10" ht="38.25" x14ac:dyDescent="0.25">
      <c r="A122" s="4">
        <f t="shared" ref="A122:A129" si="7">A121+1</f>
        <v>103</v>
      </c>
      <c r="B122" s="4" t="s">
        <v>225</v>
      </c>
      <c r="C122" s="147" t="s">
        <v>140</v>
      </c>
      <c r="D122" s="148">
        <v>17</v>
      </c>
      <c r="E122" s="148">
        <v>20</v>
      </c>
      <c r="F122" s="148">
        <v>20</v>
      </c>
      <c r="G122" s="11">
        <v>21</v>
      </c>
      <c r="H122" s="11">
        <v>21</v>
      </c>
      <c r="I122" s="13">
        <f>H122/G122*100</f>
        <v>100</v>
      </c>
      <c r="J122" s="75"/>
    </row>
    <row r="123" spans="1:10" ht="25.5" x14ac:dyDescent="0.25">
      <c r="A123" s="4">
        <f t="shared" si="7"/>
        <v>104</v>
      </c>
      <c r="B123" s="4" t="s">
        <v>150</v>
      </c>
      <c r="C123" s="147" t="s">
        <v>137</v>
      </c>
      <c r="D123" s="148">
        <v>300</v>
      </c>
      <c r="E123" s="148">
        <v>300</v>
      </c>
      <c r="F123" s="148">
        <v>300</v>
      </c>
      <c r="G123" s="11">
        <v>300</v>
      </c>
      <c r="H123" s="11">
        <v>300</v>
      </c>
      <c r="I123" s="13">
        <f t="shared" ref="I123:I127" si="8">H123/G123*100</f>
        <v>100</v>
      </c>
      <c r="J123" s="75"/>
    </row>
    <row r="124" spans="1:10" x14ac:dyDescent="0.25">
      <c r="A124" s="4">
        <f t="shared" si="7"/>
        <v>105</v>
      </c>
      <c r="B124" s="4" t="s">
        <v>624</v>
      </c>
      <c r="C124" s="147" t="s">
        <v>137</v>
      </c>
      <c r="D124" s="148">
        <v>329</v>
      </c>
      <c r="E124" s="148">
        <v>329</v>
      </c>
      <c r="F124" s="148">
        <v>329</v>
      </c>
      <c r="G124" s="11">
        <v>329</v>
      </c>
      <c r="H124" s="11">
        <v>329</v>
      </c>
      <c r="I124" s="13">
        <f t="shared" si="8"/>
        <v>100</v>
      </c>
      <c r="J124" s="75"/>
    </row>
    <row r="125" spans="1:10" x14ac:dyDescent="0.25">
      <c r="A125" s="4">
        <f t="shared" si="7"/>
        <v>106</v>
      </c>
      <c r="B125" s="183" t="s">
        <v>633</v>
      </c>
      <c r="C125" s="147" t="s">
        <v>137</v>
      </c>
      <c r="D125" s="21"/>
      <c r="E125" s="21">
        <v>502</v>
      </c>
      <c r="F125" s="21">
        <v>1232</v>
      </c>
      <c r="G125" s="44">
        <v>802</v>
      </c>
      <c r="H125" s="44">
        <v>2000</v>
      </c>
      <c r="I125" s="13">
        <f t="shared" si="8"/>
        <v>249.37655860349128</v>
      </c>
      <c r="J125" s="88"/>
    </row>
    <row r="126" spans="1:10" ht="25.5" x14ac:dyDescent="0.25">
      <c r="A126" s="4">
        <f t="shared" si="7"/>
        <v>107</v>
      </c>
      <c r="B126" s="4" t="s">
        <v>226</v>
      </c>
      <c r="C126" s="147" t="s">
        <v>137</v>
      </c>
      <c r="D126" s="21"/>
      <c r="E126" s="21">
        <v>70</v>
      </c>
      <c r="F126" s="21">
        <v>130</v>
      </c>
      <c r="G126" s="44">
        <v>110</v>
      </c>
      <c r="H126" s="44">
        <v>130</v>
      </c>
      <c r="I126" s="13">
        <f t="shared" si="8"/>
        <v>118.18181818181819</v>
      </c>
      <c r="J126" s="88"/>
    </row>
    <row r="127" spans="1:10" x14ac:dyDescent="0.25">
      <c r="A127" s="4">
        <f t="shared" si="7"/>
        <v>108</v>
      </c>
      <c r="B127" s="4" t="s">
        <v>227</v>
      </c>
      <c r="C127" s="147" t="s">
        <v>137</v>
      </c>
      <c r="D127" s="21">
        <v>20</v>
      </c>
      <c r="E127" s="21">
        <v>60</v>
      </c>
      <c r="F127" s="21">
        <v>60</v>
      </c>
      <c r="G127" s="44">
        <v>60</v>
      </c>
      <c r="H127" s="44">
        <v>60</v>
      </c>
      <c r="I127" s="13">
        <f t="shared" si="8"/>
        <v>100</v>
      </c>
      <c r="J127" s="88"/>
    </row>
    <row r="128" spans="1:10" ht="38.25" x14ac:dyDescent="0.25">
      <c r="A128" s="4">
        <f t="shared" si="7"/>
        <v>109</v>
      </c>
      <c r="B128" s="4" t="s">
        <v>586</v>
      </c>
      <c r="C128" s="147" t="s">
        <v>137</v>
      </c>
      <c r="D128" s="21">
        <v>2</v>
      </c>
      <c r="E128" s="21">
        <v>8</v>
      </c>
      <c r="F128" s="21">
        <v>7</v>
      </c>
      <c r="G128" s="10">
        <v>7</v>
      </c>
      <c r="H128" s="10">
        <v>7</v>
      </c>
      <c r="I128" s="52">
        <f>IF(G128=0,"-",H128/G128*100)</f>
        <v>100</v>
      </c>
      <c r="J128" s="88"/>
    </row>
    <row r="129" spans="1:10" x14ac:dyDescent="0.25">
      <c r="A129" s="4">
        <f t="shared" si="7"/>
        <v>110</v>
      </c>
      <c r="B129" s="181" t="s">
        <v>228</v>
      </c>
      <c r="C129" s="147"/>
      <c r="D129" s="148"/>
      <c r="E129" s="148"/>
      <c r="F129" s="148"/>
      <c r="G129" s="11"/>
      <c r="H129" s="30"/>
      <c r="I129" s="148"/>
      <c r="J129" s="75"/>
    </row>
    <row r="130" spans="1:10" ht="24" x14ac:dyDescent="0.25">
      <c r="A130" s="55" t="s">
        <v>561</v>
      </c>
      <c r="B130" s="184" t="s">
        <v>229</v>
      </c>
      <c r="C130" s="49" t="s">
        <v>132</v>
      </c>
      <c r="D130" s="31">
        <v>100</v>
      </c>
      <c r="E130" s="31">
        <v>100</v>
      </c>
      <c r="F130" s="31">
        <v>100</v>
      </c>
      <c r="G130" s="39">
        <v>100</v>
      </c>
      <c r="H130" s="39">
        <v>100</v>
      </c>
      <c r="I130" s="31"/>
      <c r="J130" s="88"/>
    </row>
    <row r="131" spans="1:10" ht="24" x14ac:dyDescent="0.25">
      <c r="A131" s="55" t="s">
        <v>562</v>
      </c>
      <c r="B131" s="184" t="s">
        <v>230</v>
      </c>
      <c r="C131" s="49" t="s">
        <v>132</v>
      </c>
      <c r="D131" s="31">
        <v>98</v>
      </c>
      <c r="E131" s="31">
        <v>98</v>
      </c>
      <c r="F131" s="31">
        <v>98</v>
      </c>
      <c r="G131" s="39">
        <v>100</v>
      </c>
      <c r="H131" s="39">
        <v>98</v>
      </c>
      <c r="I131" s="31"/>
      <c r="J131" s="88"/>
    </row>
    <row r="132" spans="1:10" ht="24" x14ac:dyDescent="0.25">
      <c r="A132" s="55" t="s">
        <v>563</v>
      </c>
      <c r="B132" s="184" t="s">
        <v>231</v>
      </c>
      <c r="C132" s="49" t="s">
        <v>132</v>
      </c>
      <c r="D132" s="37">
        <v>100</v>
      </c>
      <c r="E132" s="37">
        <v>100</v>
      </c>
      <c r="F132" s="37">
        <v>100</v>
      </c>
      <c r="G132" s="39">
        <v>100</v>
      </c>
      <c r="H132" s="39">
        <v>100</v>
      </c>
      <c r="I132" s="31"/>
      <c r="J132" s="88"/>
    </row>
    <row r="133" spans="1:10" ht="24" x14ac:dyDescent="0.25">
      <c r="A133" s="55" t="s">
        <v>564</v>
      </c>
      <c r="B133" s="184" t="s">
        <v>232</v>
      </c>
      <c r="C133" s="49" t="s">
        <v>132</v>
      </c>
      <c r="D133" s="31">
        <f>3/4*100</f>
        <v>75</v>
      </c>
      <c r="E133" s="31">
        <f>3/4*100</f>
        <v>75</v>
      </c>
      <c r="F133" s="31">
        <v>75</v>
      </c>
      <c r="G133" s="39">
        <v>100</v>
      </c>
      <c r="H133" s="39">
        <v>100</v>
      </c>
      <c r="I133" s="31"/>
      <c r="J133" s="88"/>
    </row>
    <row r="134" spans="1:10" s="1" customFormat="1" x14ac:dyDescent="0.25">
      <c r="A134" s="251" t="s">
        <v>190</v>
      </c>
      <c r="B134" s="252"/>
      <c r="C134" s="252"/>
      <c r="D134" s="252"/>
      <c r="E134" s="252"/>
      <c r="F134" s="252"/>
      <c r="G134" s="252"/>
      <c r="H134" s="252"/>
      <c r="I134" s="252"/>
      <c r="J134" s="253"/>
    </row>
    <row r="135" spans="1:10" s="1" customFormat="1" x14ac:dyDescent="0.25">
      <c r="A135" s="251" t="s">
        <v>182</v>
      </c>
      <c r="B135" s="252"/>
      <c r="C135" s="252"/>
      <c r="D135" s="252"/>
      <c r="E135" s="252"/>
      <c r="F135" s="252"/>
      <c r="G135" s="252"/>
      <c r="H135" s="252"/>
      <c r="I135" s="252"/>
      <c r="J135" s="253"/>
    </row>
    <row r="136" spans="1:10" s="1" customFormat="1" x14ac:dyDescent="0.25">
      <c r="A136" s="251" t="s">
        <v>191</v>
      </c>
      <c r="B136" s="252"/>
      <c r="C136" s="252"/>
      <c r="D136" s="252"/>
      <c r="E136" s="252"/>
      <c r="F136" s="252"/>
      <c r="G136" s="252"/>
      <c r="H136" s="252"/>
      <c r="I136" s="252"/>
      <c r="J136" s="253"/>
    </row>
    <row r="137" spans="1:10" ht="59.25" customHeight="1" x14ac:dyDescent="0.25">
      <c r="A137" s="146">
        <f>A129+1</f>
        <v>111</v>
      </c>
      <c r="B137" s="34" t="s">
        <v>196</v>
      </c>
      <c r="C137" s="147" t="s">
        <v>140</v>
      </c>
      <c r="D137" s="148"/>
      <c r="E137" s="148">
        <v>14</v>
      </c>
      <c r="F137" s="148">
        <v>10</v>
      </c>
      <c r="G137" s="30">
        <v>78</v>
      </c>
      <c r="H137" s="30">
        <v>96</v>
      </c>
      <c r="I137" s="13">
        <f>H137/G137*100</f>
        <v>123.07692307692308</v>
      </c>
      <c r="J137" s="179" t="s">
        <v>724</v>
      </c>
    </row>
    <row r="138" spans="1:10" ht="60.75" customHeight="1" x14ac:dyDescent="0.25">
      <c r="A138" s="146">
        <f>A137+1</f>
        <v>112</v>
      </c>
      <c r="B138" s="34" t="s">
        <v>544</v>
      </c>
      <c r="C138" s="147" t="s">
        <v>132</v>
      </c>
      <c r="D138" s="148">
        <v>74.5</v>
      </c>
      <c r="E138" s="148">
        <v>69.8</v>
      </c>
      <c r="F138" s="148">
        <v>68.5</v>
      </c>
      <c r="G138" s="30">
        <v>58</v>
      </c>
      <c r="H138" s="30">
        <v>47.9</v>
      </c>
      <c r="I138" s="13"/>
      <c r="J138" s="179" t="s">
        <v>724</v>
      </c>
    </row>
    <row r="139" spans="1:10" x14ac:dyDescent="0.25">
      <c r="A139" s="146">
        <f>A138+1</f>
        <v>113</v>
      </c>
      <c r="B139" s="34" t="s">
        <v>233</v>
      </c>
      <c r="C139" s="147" t="s">
        <v>132</v>
      </c>
      <c r="D139" s="22">
        <v>99</v>
      </c>
      <c r="E139" s="22">
        <v>99</v>
      </c>
      <c r="F139" s="22">
        <v>99</v>
      </c>
      <c r="G139" s="62">
        <v>99</v>
      </c>
      <c r="H139" s="62">
        <v>99</v>
      </c>
      <c r="I139" s="13"/>
      <c r="J139" s="79"/>
    </row>
    <row r="140" spans="1:10" x14ac:dyDescent="0.25">
      <c r="A140" s="146">
        <f>A139+1</f>
        <v>114</v>
      </c>
      <c r="B140" s="34" t="s">
        <v>234</v>
      </c>
      <c r="C140" s="147" t="s">
        <v>132</v>
      </c>
      <c r="D140" s="20">
        <v>99.9</v>
      </c>
      <c r="E140" s="20">
        <v>99.9</v>
      </c>
      <c r="F140" s="20">
        <v>99.9</v>
      </c>
      <c r="G140" s="62">
        <v>98.8</v>
      </c>
      <c r="H140" s="62">
        <v>80.400000000000006</v>
      </c>
      <c r="I140" s="13"/>
      <c r="J140" s="96"/>
    </row>
    <row r="141" spans="1:10" x14ac:dyDescent="0.25">
      <c r="A141" s="146">
        <f>A140+1</f>
        <v>115</v>
      </c>
      <c r="B141" s="34" t="s">
        <v>235</v>
      </c>
      <c r="C141" s="147" t="s">
        <v>132</v>
      </c>
      <c r="D141" s="22">
        <v>0</v>
      </c>
      <c r="E141" s="22">
        <v>0</v>
      </c>
      <c r="F141" s="22">
        <v>0</v>
      </c>
      <c r="G141" s="62">
        <v>0</v>
      </c>
      <c r="H141" s="62">
        <v>0</v>
      </c>
      <c r="I141" s="13"/>
      <c r="J141" s="96"/>
    </row>
    <row r="142" spans="1:10" x14ac:dyDescent="0.25">
      <c r="A142" s="146">
        <f>A141+1</f>
        <v>116</v>
      </c>
      <c r="B142" s="34" t="s">
        <v>151</v>
      </c>
      <c r="C142" s="45"/>
      <c r="D142" s="148"/>
      <c r="E142" s="148"/>
      <c r="F142" s="148"/>
      <c r="G142" s="30"/>
      <c r="H142" s="30"/>
      <c r="I142" s="13"/>
      <c r="J142" s="75"/>
    </row>
    <row r="143" spans="1:10" x14ac:dyDescent="0.25">
      <c r="A143" s="146" t="s">
        <v>565</v>
      </c>
      <c r="B143" s="46" t="s">
        <v>152</v>
      </c>
      <c r="C143" s="147" t="s">
        <v>132</v>
      </c>
      <c r="D143" s="13">
        <v>97.7</v>
      </c>
      <c r="E143" s="13">
        <v>97.6</v>
      </c>
      <c r="F143" s="13">
        <v>97.6</v>
      </c>
      <c r="G143" s="30">
        <v>97</v>
      </c>
      <c r="H143" s="30">
        <v>97.5</v>
      </c>
      <c r="I143" s="13"/>
      <c r="J143" s="86"/>
    </row>
    <row r="144" spans="1:10" x14ac:dyDescent="0.25">
      <c r="A144" s="146" t="s">
        <v>566</v>
      </c>
      <c r="B144" s="46" t="s">
        <v>153</v>
      </c>
      <c r="C144" s="147" t="s">
        <v>132</v>
      </c>
      <c r="D144" s="13">
        <v>97.5</v>
      </c>
      <c r="E144" s="13">
        <v>97.5</v>
      </c>
      <c r="F144" s="13">
        <v>97.5</v>
      </c>
      <c r="G144" s="30">
        <v>96.3</v>
      </c>
      <c r="H144" s="30">
        <v>90.5</v>
      </c>
      <c r="I144" s="13"/>
      <c r="J144" s="86"/>
    </row>
    <row r="145" spans="1:10" x14ac:dyDescent="0.25">
      <c r="A145" s="146" t="s">
        <v>567</v>
      </c>
      <c r="B145" s="46" t="s">
        <v>154</v>
      </c>
      <c r="C145" s="147" t="s">
        <v>132</v>
      </c>
      <c r="D145" s="13">
        <v>91.3</v>
      </c>
      <c r="E145" s="13">
        <v>91.1</v>
      </c>
      <c r="F145" s="13">
        <v>90.9</v>
      </c>
      <c r="G145" s="30">
        <v>91</v>
      </c>
      <c r="H145" s="30">
        <v>90.8</v>
      </c>
      <c r="I145" s="13"/>
      <c r="J145" s="86"/>
    </row>
    <row r="146" spans="1:10" x14ac:dyDescent="0.25">
      <c r="A146" s="146" t="s">
        <v>568</v>
      </c>
      <c r="B146" s="46" t="s">
        <v>155</v>
      </c>
      <c r="C146" s="147" t="s">
        <v>132</v>
      </c>
      <c r="D146" s="13">
        <v>97.1</v>
      </c>
      <c r="E146" s="13">
        <v>97.1</v>
      </c>
      <c r="F146" s="13">
        <v>97.1</v>
      </c>
      <c r="G146" s="30">
        <v>95.9</v>
      </c>
      <c r="H146" s="30">
        <v>90.7</v>
      </c>
      <c r="I146" s="13"/>
      <c r="J146" s="86"/>
    </row>
    <row r="147" spans="1:10" x14ac:dyDescent="0.25">
      <c r="A147" s="146" t="s">
        <v>569</v>
      </c>
      <c r="B147" s="46" t="s">
        <v>156</v>
      </c>
      <c r="C147" s="147" t="s">
        <v>132</v>
      </c>
      <c r="D147" s="13">
        <v>21.6</v>
      </c>
      <c r="E147" s="13">
        <v>21.5</v>
      </c>
      <c r="F147" s="13">
        <v>21.5</v>
      </c>
      <c r="G147" s="30">
        <v>21.3</v>
      </c>
      <c r="H147" s="30">
        <v>21.4</v>
      </c>
      <c r="I147" s="13"/>
      <c r="J147" s="86"/>
    </row>
    <row r="148" spans="1:10" x14ac:dyDescent="0.25">
      <c r="A148" s="146">
        <f>A142+1</f>
        <v>117</v>
      </c>
      <c r="B148" s="5" t="s">
        <v>157</v>
      </c>
      <c r="C148" s="147" t="s">
        <v>158</v>
      </c>
      <c r="D148" s="13">
        <v>24.5</v>
      </c>
      <c r="E148" s="13">
        <v>24.7</v>
      </c>
      <c r="F148" s="13">
        <v>24.9</v>
      </c>
      <c r="G148" s="30">
        <v>24.9</v>
      </c>
      <c r="H148" s="30">
        <v>25</v>
      </c>
      <c r="I148" s="13">
        <f>H148/G148*100</f>
        <v>100.40160642570282</v>
      </c>
      <c r="J148" s="86"/>
    </row>
    <row r="149" spans="1:10" x14ac:dyDescent="0.25">
      <c r="A149" s="146">
        <f>A148+1</f>
        <v>118</v>
      </c>
      <c r="B149" s="5" t="s">
        <v>159</v>
      </c>
      <c r="C149" s="147" t="s">
        <v>160</v>
      </c>
      <c r="D149" s="14">
        <v>0.12</v>
      </c>
      <c r="E149" s="14">
        <v>0.09</v>
      </c>
      <c r="F149" s="14">
        <v>0.06</v>
      </c>
      <c r="G149" s="12">
        <v>7.0000000000000007E-2</v>
      </c>
      <c r="H149" s="12">
        <v>7.0000000000000007E-2</v>
      </c>
      <c r="I149" s="13">
        <f>H149/G149*100</f>
        <v>100</v>
      </c>
      <c r="J149" s="97"/>
    </row>
    <row r="150" spans="1:10" x14ac:dyDescent="0.25">
      <c r="A150" s="146">
        <f>A149+1</f>
        <v>119</v>
      </c>
      <c r="B150" s="4" t="s">
        <v>236</v>
      </c>
      <c r="C150" s="147"/>
      <c r="D150" s="14"/>
      <c r="E150" s="14"/>
      <c r="F150" s="14"/>
      <c r="G150" s="30"/>
      <c r="H150" s="30"/>
      <c r="I150" s="13"/>
      <c r="J150" s="97"/>
    </row>
    <row r="151" spans="1:10" x14ac:dyDescent="0.25">
      <c r="A151" s="146" t="s">
        <v>570</v>
      </c>
      <c r="B151" s="183" t="s">
        <v>237</v>
      </c>
      <c r="C151" s="147" t="s">
        <v>132</v>
      </c>
      <c r="D151" s="13">
        <v>86.5</v>
      </c>
      <c r="E151" s="13">
        <v>83.2</v>
      </c>
      <c r="F151" s="13">
        <v>79</v>
      </c>
      <c r="G151" s="30">
        <v>76.8</v>
      </c>
      <c r="H151" s="30">
        <v>81</v>
      </c>
      <c r="I151" s="31"/>
      <c r="J151" s="98"/>
    </row>
    <row r="152" spans="1:10" ht="62.25" customHeight="1" x14ac:dyDescent="0.25">
      <c r="A152" s="146" t="s">
        <v>571</v>
      </c>
      <c r="B152" s="183" t="s">
        <v>238</v>
      </c>
      <c r="C152" s="147" t="s">
        <v>132</v>
      </c>
      <c r="D152" s="22">
        <v>80.3</v>
      </c>
      <c r="E152" s="22">
        <v>81.8</v>
      </c>
      <c r="F152" s="22">
        <v>82.7</v>
      </c>
      <c r="G152" s="30">
        <v>81.8</v>
      </c>
      <c r="H152" s="30">
        <v>83.4</v>
      </c>
      <c r="I152" s="31"/>
      <c r="J152" s="208"/>
    </row>
    <row r="153" spans="1:10" ht="62.25" customHeight="1" x14ac:dyDescent="0.25">
      <c r="A153" s="146" t="s">
        <v>572</v>
      </c>
      <c r="B153" s="183" t="s">
        <v>239</v>
      </c>
      <c r="C153" s="147" t="s">
        <v>132</v>
      </c>
      <c r="D153" s="22">
        <v>73.8</v>
      </c>
      <c r="E153" s="22">
        <v>73.8</v>
      </c>
      <c r="F153" s="22">
        <v>64.099999999999994</v>
      </c>
      <c r="G153" s="30">
        <v>73.8</v>
      </c>
      <c r="H153" s="30">
        <v>66.3</v>
      </c>
      <c r="I153" s="31"/>
      <c r="J153" s="208"/>
    </row>
    <row r="154" spans="1:10" ht="62.25" customHeight="1" x14ac:dyDescent="0.25">
      <c r="A154" s="146" t="s">
        <v>573</v>
      </c>
      <c r="B154" s="183" t="s">
        <v>240</v>
      </c>
      <c r="C154" s="147" t="s">
        <v>132</v>
      </c>
      <c r="D154" s="22">
        <v>78.900000000000006</v>
      </c>
      <c r="E154" s="22">
        <v>91.5</v>
      </c>
      <c r="F154" s="22">
        <v>83.8</v>
      </c>
      <c r="G154" s="30">
        <v>91.5</v>
      </c>
      <c r="H154" s="30">
        <v>88.9</v>
      </c>
      <c r="I154" s="31"/>
      <c r="J154" s="208"/>
    </row>
    <row r="155" spans="1:10" s="1" customFormat="1" x14ac:dyDescent="0.25">
      <c r="A155" s="251" t="s">
        <v>192</v>
      </c>
      <c r="B155" s="252"/>
      <c r="C155" s="252"/>
      <c r="D155" s="252"/>
      <c r="E155" s="252"/>
      <c r="F155" s="252"/>
      <c r="G155" s="252"/>
      <c r="H155" s="252"/>
      <c r="I155" s="252"/>
      <c r="J155" s="253"/>
    </row>
    <row r="156" spans="1:10" x14ac:dyDescent="0.25">
      <c r="A156" s="146">
        <f>A150+1</f>
        <v>120</v>
      </c>
      <c r="B156" s="5" t="s">
        <v>163</v>
      </c>
      <c r="C156" s="147" t="s">
        <v>162</v>
      </c>
      <c r="D156" s="14">
        <v>201.001</v>
      </c>
      <c r="E156" s="14">
        <v>201.001</v>
      </c>
      <c r="F156" s="14">
        <v>201.001</v>
      </c>
      <c r="G156" s="30">
        <v>201</v>
      </c>
      <c r="H156" s="30">
        <v>201</v>
      </c>
      <c r="I156" s="14">
        <f>H156/G156*100</f>
        <v>100</v>
      </c>
      <c r="J156" s="97"/>
    </row>
    <row r="157" spans="1:10" ht="38.25" x14ac:dyDescent="0.25">
      <c r="A157" s="146">
        <f>A156+1</f>
        <v>121</v>
      </c>
      <c r="B157" s="5" t="s">
        <v>161</v>
      </c>
      <c r="C157" s="147" t="s">
        <v>132</v>
      </c>
      <c r="D157" s="13">
        <v>84.5</v>
      </c>
      <c r="E157" s="13">
        <v>86.4</v>
      </c>
      <c r="F157" s="13">
        <v>87.3</v>
      </c>
      <c r="G157" s="30">
        <v>87.8</v>
      </c>
      <c r="H157" s="30">
        <v>84.3</v>
      </c>
      <c r="I157" s="13"/>
      <c r="J157" s="93"/>
    </row>
    <row r="158" spans="1:10" x14ac:dyDescent="0.25">
      <c r="A158" s="146">
        <f>A157+1</f>
        <v>122</v>
      </c>
      <c r="B158" s="5" t="s">
        <v>164</v>
      </c>
      <c r="C158" s="147" t="s">
        <v>140</v>
      </c>
      <c r="D158" s="15">
        <v>0</v>
      </c>
      <c r="E158" s="15">
        <v>0</v>
      </c>
      <c r="F158" s="15">
        <v>4</v>
      </c>
      <c r="G158" s="30">
        <v>1</v>
      </c>
      <c r="H158" s="30">
        <v>0</v>
      </c>
      <c r="I158" s="14">
        <f>H158/G158*100</f>
        <v>0</v>
      </c>
      <c r="J158" s="85"/>
    </row>
    <row r="159" spans="1:10" ht="25.5" x14ac:dyDescent="0.25">
      <c r="A159" s="146">
        <f>A158+1</f>
        <v>123</v>
      </c>
      <c r="B159" s="5" t="s">
        <v>241</v>
      </c>
      <c r="C159" s="147" t="s">
        <v>132</v>
      </c>
      <c r="D159" s="52">
        <v>0</v>
      </c>
      <c r="E159" s="52">
        <v>0</v>
      </c>
      <c r="F159" s="52">
        <v>0</v>
      </c>
      <c r="G159" s="30">
        <v>0</v>
      </c>
      <c r="H159" s="30">
        <v>0</v>
      </c>
      <c r="I159" s="14"/>
      <c r="J159" s="99"/>
    </row>
    <row r="160" spans="1:10" x14ac:dyDescent="0.25">
      <c r="A160" s="146">
        <f>A159+1</f>
        <v>124</v>
      </c>
      <c r="B160" s="5" t="s">
        <v>242</v>
      </c>
      <c r="C160" s="147" t="s">
        <v>132</v>
      </c>
      <c r="D160" s="52">
        <v>95</v>
      </c>
      <c r="E160" s="52">
        <v>95</v>
      </c>
      <c r="F160" s="52">
        <v>95</v>
      </c>
      <c r="G160" s="30">
        <v>95</v>
      </c>
      <c r="H160" s="30">
        <v>95</v>
      </c>
      <c r="I160" s="14"/>
      <c r="J160" s="99"/>
    </row>
    <row r="161" spans="1:10" s="1" customFormat="1" ht="15" customHeight="1" x14ac:dyDescent="0.25">
      <c r="A161" s="251" t="s">
        <v>193</v>
      </c>
      <c r="B161" s="252"/>
      <c r="C161" s="252"/>
      <c r="D161" s="252"/>
      <c r="E161" s="252"/>
      <c r="F161" s="252"/>
      <c r="G161" s="252"/>
      <c r="H161" s="252"/>
      <c r="I161" s="252"/>
      <c r="J161" s="253"/>
    </row>
    <row r="162" spans="1:10" s="1" customFormat="1" ht="25.5" x14ac:dyDescent="0.25">
      <c r="A162" s="146">
        <f>A160+1</f>
        <v>125</v>
      </c>
      <c r="B162" s="4" t="s">
        <v>243</v>
      </c>
      <c r="C162" s="147" t="s">
        <v>140</v>
      </c>
      <c r="D162" s="148">
        <v>0</v>
      </c>
      <c r="E162" s="148">
        <v>0</v>
      </c>
      <c r="F162" s="148">
        <v>5</v>
      </c>
      <c r="G162" s="30">
        <v>20</v>
      </c>
      <c r="H162" s="30">
        <v>8</v>
      </c>
      <c r="I162" s="13"/>
      <c r="J162" s="75"/>
    </row>
    <row r="163" spans="1:10" ht="86.25" customHeight="1" x14ac:dyDescent="0.25">
      <c r="A163" s="146">
        <f>A162+1</f>
        <v>126</v>
      </c>
      <c r="B163" s="180" t="s">
        <v>597</v>
      </c>
      <c r="C163" s="147" t="s">
        <v>140</v>
      </c>
      <c r="D163" s="148">
        <v>24</v>
      </c>
      <c r="E163" s="148">
        <v>52</v>
      </c>
      <c r="F163" s="148">
        <v>85</v>
      </c>
      <c r="G163" s="28">
        <v>108</v>
      </c>
      <c r="H163" s="28">
        <v>92</v>
      </c>
      <c r="I163" s="52">
        <f>IF(G163=0,"-",H163/G163*100)</f>
        <v>85.18518518518519</v>
      </c>
      <c r="J163" s="103" t="s">
        <v>725</v>
      </c>
    </row>
    <row r="164" spans="1:10" s="1" customFormat="1" ht="25.5" x14ac:dyDescent="0.25">
      <c r="A164" s="146">
        <f>A163+1</f>
        <v>127</v>
      </c>
      <c r="B164" s="180" t="s">
        <v>540</v>
      </c>
      <c r="C164" s="149" t="s">
        <v>132</v>
      </c>
      <c r="D164" s="13">
        <v>0</v>
      </c>
      <c r="E164" s="31">
        <v>10</v>
      </c>
      <c r="F164" s="31">
        <v>33.299999999999997</v>
      </c>
      <c r="G164" s="62">
        <v>20</v>
      </c>
      <c r="H164" s="62">
        <v>33.299999999999997</v>
      </c>
      <c r="I164" s="31"/>
      <c r="J164" s="145"/>
    </row>
    <row r="165" spans="1:10" s="1" customFormat="1" x14ac:dyDescent="0.25">
      <c r="A165" s="251" t="s">
        <v>183</v>
      </c>
      <c r="B165" s="252"/>
      <c r="C165" s="252"/>
      <c r="D165" s="252"/>
      <c r="E165" s="252"/>
      <c r="F165" s="252"/>
      <c r="G165" s="252"/>
      <c r="H165" s="252"/>
      <c r="I165" s="252"/>
      <c r="J165" s="253"/>
    </row>
    <row r="166" spans="1:10" x14ac:dyDescent="0.25">
      <c r="A166" s="251" t="s">
        <v>194</v>
      </c>
      <c r="B166" s="252"/>
      <c r="C166" s="252"/>
      <c r="D166" s="252"/>
      <c r="E166" s="252"/>
      <c r="F166" s="252"/>
      <c r="G166" s="252"/>
      <c r="H166" s="252"/>
      <c r="I166" s="252"/>
      <c r="J166" s="253"/>
    </row>
    <row r="167" spans="1:10" ht="25.5" x14ac:dyDescent="0.25">
      <c r="A167" s="146">
        <f>A164+1</f>
        <v>128</v>
      </c>
      <c r="B167" s="32" t="s">
        <v>172</v>
      </c>
      <c r="C167" s="147" t="s">
        <v>132</v>
      </c>
      <c r="D167" s="19">
        <v>0</v>
      </c>
      <c r="E167" s="19">
        <v>0</v>
      </c>
      <c r="F167" s="19">
        <v>25</v>
      </c>
      <c r="G167" s="11">
        <v>50</v>
      </c>
      <c r="H167" s="11">
        <v>75</v>
      </c>
      <c r="I167" s="19"/>
      <c r="J167" s="75"/>
    </row>
    <row r="168" spans="1:10" ht="25.5" x14ac:dyDescent="0.25">
      <c r="A168" s="146">
        <f>A167+1</f>
        <v>129</v>
      </c>
      <c r="B168" s="185" t="s">
        <v>244</v>
      </c>
      <c r="C168" s="147" t="s">
        <v>132</v>
      </c>
      <c r="D168" s="147"/>
      <c r="E168" s="147"/>
      <c r="F168" s="147"/>
      <c r="G168" s="11"/>
      <c r="H168" s="11"/>
      <c r="I168" s="147"/>
      <c r="J168" s="75"/>
    </row>
    <row r="169" spans="1:10" ht="24" x14ac:dyDescent="0.25">
      <c r="A169" s="55" t="s">
        <v>574</v>
      </c>
      <c r="B169" s="184" t="s">
        <v>229</v>
      </c>
      <c r="C169" s="49" t="s">
        <v>132</v>
      </c>
      <c r="D169" s="31">
        <v>100</v>
      </c>
      <c r="E169" s="31">
        <v>100</v>
      </c>
      <c r="F169" s="31">
        <v>100</v>
      </c>
      <c r="G169" s="39">
        <v>100</v>
      </c>
      <c r="H169" s="39">
        <v>100</v>
      </c>
      <c r="I169" s="31"/>
      <c r="J169" s="88"/>
    </row>
    <row r="170" spans="1:10" ht="24" x14ac:dyDescent="0.25">
      <c r="A170" s="55" t="s">
        <v>575</v>
      </c>
      <c r="B170" s="184" t="s">
        <v>627</v>
      </c>
      <c r="C170" s="49" t="s">
        <v>132</v>
      </c>
      <c r="D170" s="19">
        <v>0</v>
      </c>
      <c r="E170" s="19">
        <v>0</v>
      </c>
      <c r="F170" s="19">
        <v>0</v>
      </c>
      <c r="G170" s="39">
        <v>0</v>
      </c>
      <c r="H170" s="39">
        <v>0</v>
      </c>
      <c r="I170" s="31"/>
      <c r="J170" s="75"/>
    </row>
    <row r="171" spans="1:10" ht="24" x14ac:dyDescent="0.25">
      <c r="A171" s="55" t="s">
        <v>576</v>
      </c>
      <c r="B171" s="184" t="s">
        <v>628</v>
      </c>
      <c r="C171" s="49" t="s">
        <v>132</v>
      </c>
      <c r="D171" s="37">
        <v>100</v>
      </c>
      <c r="E171" s="37">
        <v>100</v>
      </c>
      <c r="F171" s="37">
        <v>100</v>
      </c>
      <c r="G171" s="39">
        <v>100</v>
      </c>
      <c r="H171" s="39">
        <v>100</v>
      </c>
      <c r="I171" s="31"/>
      <c r="J171" s="88"/>
    </row>
    <row r="172" spans="1:10" ht="24" x14ac:dyDescent="0.25">
      <c r="A172" s="55" t="s">
        <v>577</v>
      </c>
      <c r="B172" s="184" t="s">
        <v>629</v>
      </c>
      <c r="C172" s="49" t="s">
        <v>132</v>
      </c>
      <c r="D172" s="31">
        <v>75</v>
      </c>
      <c r="E172" s="31">
        <v>75</v>
      </c>
      <c r="F172" s="31">
        <v>87.5</v>
      </c>
      <c r="G172" s="39">
        <v>95</v>
      </c>
      <c r="H172" s="39">
        <v>95</v>
      </c>
      <c r="I172" s="31"/>
      <c r="J172" s="88"/>
    </row>
    <row r="173" spans="1:10" ht="25.5" x14ac:dyDescent="0.25">
      <c r="A173" s="146">
        <f>A168+1</f>
        <v>130</v>
      </c>
      <c r="B173" s="186" t="s">
        <v>245</v>
      </c>
      <c r="C173" s="147" t="s">
        <v>132</v>
      </c>
      <c r="D173" s="50">
        <v>90</v>
      </c>
      <c r="E173" s="50">
        <v>90</v>
      </c>
      <c r="F173" s="50">
        <v>94</v>
      </c>
      <c r="G173" s="39">
        <v>90</v>
      </c>
      <c r="H173" s="39">
        <v>95</v>
      </c>
      <c r="I173" s="31"/>
      <c r="J173" s="88"/>
    </row>
    <row r="174" spans="1:10" x14ac:dyDescent="0.25">
      <c r="A174" s="146">
        <f>A173+1</f>
        <v>131</v>
      </c>
      <c r="B174" s="187" t="s">
        <v>618</v>
      </c>
      <c r="C174" s="147" t="s">
        <v>140</v>
      </c>
      <c r="D174" s="147">
        <v>477</v>
      </c>
      <c r="E174" s="147">
        <v>485</v>
      </c>
      <c r="F174" s="147">
        <v>448</v>
      </c>
      <c r="G174" s="10">
        <v>481</v>
      </c>
      <c r="H174" s="10">
        <v>388</v>
      </c>
      <c r="I174" s="31">
        <f>H174/G174*100</f>
        <v>80.665280665280676</v>
      </c>
      <c r="J174" s="88"/>
    </row>
    <row r="175" spans="1:10" x14ac:dyDescent="0.25">
      <c r="A175" s="146">
        <f t="shared" ref="A175:A180" si="9">A174+1</f>
        <v>132</v>
      </c>
      <c r="B175" s="186" t="s">
        <v>246</v>
      </c>
      <c r="C175" s="147" t="s">
        <v>140</v>
      </c>
      <c r="D175" s="147">
        <v>718</v>
      </c>
      <c r="E175" s="147">
        <v>592</v>
      </c>
      <c r="F175" s="147">
        <v>650</v>
      </c>
      <c r="G175" s="10">
        <v>655</v>
      </c>
      <c r="H175" s="10">
        <v>692</v>
      </c>
      <c r="I175" s="31">
        <f>H175/G175*100</f>
        <v>105.64885496183206</v>
      </c>
      <c r="J175" s="155"/>
    </row>
    <row r="176" spans="1:10" x14ac:dyDescent="0.25">
      <c r="A176" s="146">
        <f t="shared" si="9"/>
        <v>133</v>
      </c>
      <c r="B176" s="35" t="s">
        <v>513</v>
      </c>
      <c r="C176" s="147" t="s">
        <v>140</v>
      </c>
      <c r="D176" s="147">
        <v>25</v>
      </c>
      <c r="E176" s="147">
        <v>17</v>
      </c>
      <c r="F176" s="147">
        <v>16</v>
      </c>
      <c r="G176" s="29">
        <v>21</v>
      </c>
      <c r="H176" s="29">
        <v>13</v>
      </c>
      <c r="I176" s="31">
        <f>H176/G176*100</f>
        <v>61.904761904761905</v>
      </c>
      <c r="J176" s="88"/>
    </row>
    <row r="177" spans="1:10" ht="25.5" x14ac:dyDescent="0.25">
      <c r="A177" s="146">
        <f t="shared" si="9"/>
        <v>134</v>
      </c>
      <c r="B177" s="35" t="s">
        <v>514</v>
      </c>
      <c r="C177" s="147" t="s">
        <v>137</v>
      </c>
      <c r="D177" s="147">
        <v>0</v>
      </c>
      <c r="E177" s="147">
        <v>0</v>
      </c>
      <c r="F177" s="147">
        <v>0</v>
      </c>
      <c r="G177" s="29">
        <v>0</v>
      </c>
      <c r="H177" s="29">
        <v>0</v>
      </c>
      <c r="I177" s="52" t="str">
        <f>IF(G177=0,"-",H177/G177*100)</f>
        <v>-</v>
      </c>
      <c r="J177" s="88"/>
    </row>
    <row r="178" spans="1:10" ht="25.5" x14ac:dyDescent="0.25">
      <c r="A178" s="146">
        <f t="shared" si="9"/>
        <v>135</v>
      </c>
      <c r="B178" s="35" t="s">
        <v>515</v>
      </c>
      <c r="C178" s="147" t="s">
        <v>132</v>
      </c>
      <c r="D178" s="147">
        <v>80</v>
      </c>
      <c r="E178" s="147">
        <v>80</v>
      </c>
      <c r="F178" s="147">
        <v>83</v>
      </c>
      <c r="G178" s="29">
        <v>80</v>
      </c>
      <c r="H178" s="29">
        <v>83</v>
      </c>
      <c r="I178" s="19"/>
      <c r="J178" s="88"/>
    </row>
    <row r="179" spans="1:10" ht="25.5" x14ac:dyDescent="0.25">
      <c r="A179" s="146">
        <f t="shared" si="9"/>
        <v>136</v>
      </c>
      <c r="B179" s="35" t="s">
        <v>516</v>
      </c>
      <c r="C179" s="147" t="s">
        <v>132</v>
      </c>
      <c r="D179" s="147">
        <v>90</v>
      </c>
      <c r="E179" s="147">
        <v>90</v>
      </c>
      <c r="F179" s="147">
        <v>94</v>
      </c>
      <c r="G179" s="29">
        <v>90</v>
      </c>
      <c r="H179" s="29">
        <v>94</v>
      </c>
      <c r="I179" s="19"/>
      <c r="J179" s="88"/>
    </row>
    <row r="180" spans="1:10" s="1" customFormat="1" x14ac:dyDescent="0.25">
      <c r="A180" s="146">
        <f t="shared" si="9"/>
        <v>137</v>
      </c>
      <c r="B180" s="35" t="s">
        <v>517</v>
      </c>
      <c r="C180" s="147" t="s">
        <v>140</v>
      </c>
      <c r="D180" s="147">
        <v>0</v>
      </c>
      <c r="E180" s="147">
        <v>0</v>
      </c>
      <c r="F180" s="147">
        <v>0</v>
      </c>
      <c r="G180" s="29">
        <v>0</v>
      </c>
      <c r="H180" s="29">
        <v>0</v>
      </c>
      <c r="I180" s="52" t="str">
        <f>IF(G180=0,"-",H180/G180*100)</f>
        <v>-</v>
      </c>
      <c r="J180" s="88"/>
    </row>
    <row r="181" spans="1:10" x14ac:dyDescent="0.25">
      <c r="A181" s="251" t="s">
        <v>195</v>
      </c>
      <c r="B181" s="252"/>
      <c r="C181" s="252"/>
      <c r="D181" s="252"/>
      <c r="E181" s="252"/>
      <c r="F181" s="252"/>
      <c r="G181" s="252"/>
      <c r="H181" s="252"/>
      <c r="I181" s="252"/>
      <c r="J181" s="253"/>
    </row>
    <row r="182" spans="1:10" ht="25.5" x14ac:dyDescent="0.25">
      <c r="A182" s="146">
        <f>A180+1</f>
        <v>138</v>
      </c>
      <c r="B182" s="4" t="s">
        <v>70</v>
      </c>
      <c r="C182" s="147" t="s">
        <v>132</v>
      </c>
      <c r="D182" s="148">
        <v>82.1</v>
      </c>
      <c r="E182" s="148">
        <v>82.3</v>
      </c>
      <c r="F182" s="148">
        <v>80.7</v>
      </c>
      <c r="G182" s="11">
        <v>82.3</v>
      </c>
      <c r="H182" s="11">
        <v>79.2</v>
      </c>
      <c r="I182" s="31">
        <f>H182/G182*100</f>
        <v>96.233292831105715</v>
      </c>
      <c r="J182" s="145"/>
    </row>
    <row r="183" spans="1:10" ht="25.5" x14ac:dyDescent="0.25">
      <c r="A183" s="146">
        <f>A182+1</f>
        <v>139</v>
      </c>
      <c r="B183" s="4" t="s">
        <v>71</v>
      </c>
      <c r="C183" s="147" t="s">
        <v>132</v>
      </c>
      <c r="D183" s="147">
        <v>1.1000000000000001</v>
      </c>
      <c r="E183" s="147">
        <v>1.8</v>
      </c>
      <c r="F183" s="147">
        <v>3.9</v>
      </c>
      <c r="G183" s="11">
        <v>5</v>
      </c>
      <c r="H183" s="11">
        <v>14.5</v>
      </c>
      <c r="I183" s="31">
        <f>H183/G183*100</f>
        <v>290</v>
      </c>
      <c r="J183" s="144"/>
    </row>
    <row r="184" spans="1:10" x14ac:dyDescent="0.25">
      <c r="A184" s="251" t="s">
        <v>247</v>
      </c>
      <c r="B184" s="252"/>
      <c r="C184" s="252"/>
      <c r="D184" s="252"/>
      <c r="E184" s="252"/>
      <c r="F184" s="252"/>
      <c r="G184" s="252"/>
      <c r="H184" s="252"/>
      <c r="I184" s="252"/>
      <c r="J184" s="253"/>
    </row>
    <row r="185" spans="1:10" ht="78.75" customHeight="1" x14ac:dyDescent="0.25">
      <c r="A185" s="146">
        <f>A183+1</f>
        <v>140</v>
      </c>
      <c r="B185" s="186" t="s">
        <v>171</v>
      </c>
      <c r="C185" s="147" t="s">
        <v>132</v>
      </c>
      <c r="D185" s="49">
        <v>0</v>
      </c>
      <c r="E185" s="49">
        <v>0</v>
      </c>
      <c r="F185" s="49">
        <v>0</v>
      </c>
      <c r="G185" s="169">
        <v>0</v>
      </c>
      <c r="H185" s="169">
        <v>10</v>
      </c>
      <c r="I185" s="52" t="str">
        <f>IF(G185=0,"-",H185/G185*100)</f>
        <v>-</v>
      </c>
      <c r="J185" s="165"/>
    </row>
    <row r="186" spans="1:10" s="1" customFormat="1" x14ac:dyDescent="0.25">
      <c r="A186" s="146">
        <f>A185+1</f>
        <v>141</v>
      </c>
      <c r="B186" s="186" t="s">
        <v>625</v>
      </c>
      <c r="C186" s="147" t="s">
        <v>140</v>
      </c>
      <c r="D186" s="49">
        <v>37</v>
      </c>
      <c r="E186" s="49">
        <v>34</v>
      </c>
      <c r="F186" s="49">
        <v>36</v>
      </c>
      <c r="G186" s="44">
        <v>35</v>
      </c>
      <c r="H186" s="44">
        <v>55</v>
      </c>
      <c r="I186" s="50">
        <f>H186/G186*100</f>
        <v>157.14285714285714</v>
      </c>
      <c r="J186" s="88"/>
    </row>
    <row r="187" spans="1:10" s="1" customFormat="1" ht="26.25" customHeight="1" x14ac:dyDescent="0.25">
      <c r="A187" s="251" t="s">
        <v>634</v>
      </c>
      <c r="B187" s="252"/>
      <c r="C187" s="252"/>
      <c r="D187" s="252"/>
      <c r="E187" s="252"/>
      <c r="F187" s="252"/>
      <c r="G187" s="252"/>
      <c r="H187" s="252"/>
      <c r="I187" s="252"/>
      <c r="J187" s="253"/>
    </row>
    <row r="188" spans="1:10" s="1" customFormat="1" ht="25.5" x14ac:dyDescent="0.25">
      <c r="A188" s="146">
        <f>A186+1</f>
        <v>142</v>
      </c>
      <c r="B188" s="5" t="s">
        <v>165</v>
      </c>
      <c r="C188" s="147" t="s">
        <v>132</v>
      </c>
      <c r="D188" s="147">
        <v>6.8</v>
      </c>
      <c r="E188" s="147">
        <v>6.8</v>
      </c>
      <c r="F188" s="147">
        <v>5.6</v>
      </c>
      <c r="G188" s="11">
        <v>6.8</v>
      </c>
      <c r="H188" s="11">
        <v>5.5</v>
      </c>
      <c r="I188" s="19"/>
      <c r="J188" s="145"/>
    </row>
    <row r="189" spans="1:10" s="1" customFormat="1" ht="25.5" x14ac:dyDescent="0.25">
      <c r="A189" s="146">
        <f>A188+1</f>
        <v>143</v>
      </c>
      <c r="B189" s="8" t="s">
        <v>518</v>
      </c>
      <c r="C189" s="147" t="s">
        <v>132</v>
      </c>
      <c r="D189" s="147">
        <v>99.8</v>
      </c>
      <c r="E189" s="147">
        <v>99.9</v>
      </c>
      <c r="F189" s="147">
        <v>100</v>
      </c>
      <c r="G189" s="11">
        <v>100</v>
      </c>
      <c r="H189" s="11">
        <v>100</v>
      </c>
      <c r="I189" s="19"/>
      <c r="J189" s="75"/>
    </row>
    <row r="190" spans="1:10" s="1" customFormat="1" x14ac:dyDescent="0.25">
      <c r="A190" s="146">
        <f>A189+1</f>
        <v>144</v>
      </c>
      <c r="B190" s="4" t="s">
        <v>166</v>
      </c>
      <c r="C190" s="147" t="s">
        <v>140</v>
      </c>
      <c r="D190" s="147" t="s">
        <v>167</v>
      </c>
      <c r="E190" s="147" t="s">
        <v>167</v>
      </c>
      <c r="F190" s="147">
        <v>7</v>
      </c>
      <c r="G190" s="29">
        <v>10</v>
      </c>
      <c r="H190" s="29">
        <v>13</v>
      </c>
      <c r="I190" s="19">
        <f>H190/G190*100</f>
        <v>130</v>
      </c>
      <c r="J190" s="145"/>
    </row>
    <row r="191" spans="1:10" s="1" customFormat="1" ht="38.25" x14ac:dyDescent="0.25">
      <c r="A191" s="146">
        <f>A190+1</f>
        <v>145</v>
      </c>
      <c r="B191" s="6" t="s">
        <v>248</v>
      </c>
      <c r="C191" s="49"/>
      <c r="D191" s="147"/>
      <c r="E191" s="147"/>
      <c r="F191" s="147"/>
      <c r="G191" s="11"/>
      <c r="H191" s="11"/>
      <c r="I191" s="19"/>
      <c r="J191" s="166"/>
    </row>
    <row r="192" spans="1:10" s="1" customFormat="1" x14ac:dyDescent="0.25">
      <c r="A192" s="146" t="s">
        <v>578</v>
      </c>
      <c r="B192" s="51" t="s">
        <v>249</v>
      </c>
      <c r="C192" s="49" t="s">
        <v>250</v>
      </c>
      <c r="D192" s="49">
        <v>27</v>
      </c>
      <c r="E192" s="49">
        <v>34</v>
      </c>
      <c r="F192" s="49" t="s">
        <v>519</v>
      </c>
      <c r="G192" s="33" t="s">
        <v>726</v>
      </c>
      <c r="H192" s="10" t="s">
        <v>635</v>
      </c>
      <c r="I192" s="19">
        <v>100</v>
      </c>
      <c r="J192" s="83"/>
    </row>
    <row r="193" spans="1:10" s="1" customFormat="1" x14ac:dyDescent="0.25">
      <c r="A193" s="146" t="s">
        <v>579</v>
      </c>
      <c r="B193" s="51" t="s">
        <v>251</v>
      </c>
      <c r="C193" s="49" t="s">
        <v>250</v>
      </c>
      <c r="D193" s="23" t="s">
        <v>443</v>
      </c>
      <c r="E193" s="23" t="s">
        <v>444</v>
      </c>
      <c r="F193" s="23" t="s">
        <v>444</v>
      </c>
      <c r="G193" s="10" t="s">
        <v>444</v>
      </c>
      <c r="H193" s="10" t="s">
        <v>444</v>
      </c>
      <c r="I193" s="19">
        <v>100</v>
      </c>
      <c r="J193" s="88"/>
    </row>
    <row r="194" spans="1:10" s="65" customFormat="1" x14ac:dyDescent="0.25">
      <c r="A194" s="17" t="s">
        <v>580</v>
      </c>
      <c r="B194" s="51" t="s">
        <v>252</v>
      </c>
      <c r="C194" s="49" t="s">
        <v>250</v>
      </c>
      <c r="D194" s="50">
        <v>0</v>
      </c>
      <c r="E194" s="50" t="s">
        <v>548</v>
      </c>
      <c r="F194" s="50" t="s">
        <v>548</v>
      </c>
      <c r="G194" s="50" t="s">
        <v>548</v>
      </c>
      <c r="H194" s="44" t="s">
        <v>548</v>
      </c>
      <c r="I194" s="19">
        <v>100</v>
      </c>
      <c r="J194" s="167"/>
    </row>
    <row r="195" spans="1:10" s="1" customFormat="1" x14ac:dyDescent="0.25">
      <c r="A195" s="146" t="s">
        <v>581</v>
      </c>
      <c r="B195" s="51" t="s">
        <v>253</v>
      </c>
      <c r="C195" s="49" t="s">
        <v>250</v>
      </c>
      <c r="D195" s="33" t="s">
        <v>256</v>
      </c>
      <c r="E195" s="33" t="s">
        <v>256</v>
      </c>
      <c r="F195" s="33" t="s">
        <v>256</v>
      </c>
      <c r="G195" s="33" t="s">
        <v>256</v>
      </c>
      <c r="H195" s="33" t="s">
        <v>256</v>
      </c>
      <c r="I195" s="19">
        <v>100</v>
      </c>
      <c r="J195" s="100"/>
    </row>
    <row r="196" spans="1:10" s="1" customFormat="1" ht="25.5" x14ac:dyDescent="0.25">
      <c r="A196" s="146">
        <f>A191+1</f>
        <v>146</v>
      </c>
      <c r="B196" s="5" t="s">
        <v>168</v>
      </c>
      <c r="C196" s="147" t="s">
        <v>132</v>
      </c>
      <c r="D196" s="19">
        <v>100</v>
      </c>
      <c r="E196" s="19">
        <v>100</v>
      </c>
      <c r="F196" s="19">
        <v>100</v>
      </c>
      <c r="G196" s="11">
        <v>100</v>
      </c>
      <c r="H196" s="11">
        <v>100</v>
      </c>
      <c r="I196" s="19"/>
      <c r="J196" s="86"/>
    </row>
    <row r="197" spans="1:10" ht="51" x14ac:dyDescent="0.25">
      <c r="A197" s="146">
        <f>A196+1</f>
        <v>147</v>
      </c>
      <c r="B197" s="151" t="s">
        <v>169</v>
      </c>
      <c r="C197" s="147" t="s">
        <v>132</v>
      </c>
      <c r="D197" s="19">
        <v>100</v>
      </c>
      <c r="E197" s="19">
        <v>100</v>
      </c>
      <c r="F197" s="19">
        <v>100</v>
      </c>
      <c r="G197" s="11">
        <v>100</v>
      </c>
      <c r="H197" s="11">
        <v>100</v>
      </c>
      <c r="I197" s="19"/>
      <c r="J197" s="86"/>
    </row>
    <row r="198" spans="1:10" ht="38.25" x14ac:dyDescent="0.25">
      <c r="A198" s="146">
        <f>A197+1</f>
        <v>148</v>
      </c>
      <c r="B198" s="5" t="s">
        <v>170</v>
      </c>
      <c r="C198" s="147" t="s">
        <v>132</v>
      </c>
      <c r="D198" s="13">
        <v>90</v>
      </c>
      <c r="E198" s="13">
        <v>90</v>
      </c>
      <c r="F198" s="13">
        <v>100</v>
      </c>
      <c r="G198" s="44">
        <v>92</v>
      </c>
      <c r="H198" s="11">
        <v>100</v>
      </c>
      <c r="I198" s="19"/>
      <c r="J198" s="158"/>
    </row>
    <row r="199" spans="1:10" x14ac:dyDescent="0.25">
      <c r="A199" s="251" t="s">
        <v>184</v>
      </c>
      <c r="B199" s="252"/>
      <c r="C199" s="252"/>
      <c r="D199" s="252"/>
      <c r="E199" s="252"/>
      <c r="F199" s="252"/>
      <c r="G199" s="252"/>
      <c r="H199" s="252"/>
      <c r="I199" s="252"/>
      <c r="J199" s="253"/>
    </row>
    <row r="200" spans="1:10" ht="25.5" x14ac:dyDescent="0.25">
      <c r="A200" s="146">
        <f>A198+1</f>
        <v>149</v>
      </c>
      <c r="B200" s="5" t="s">
        <v>254</v>
      </c>
      <c r="C200" s="147" t="s">
        <v>132</v>
      </c>
      <c r="D200" s="50">
        <v>0</v>
      </c>
      <c r="E200" s="50">
        <v>0</v>
      </c>
      <c r="F200" s="50">
        <v>15.6</v>
      </c>
      <c r="G200" s="44">
        <v>26</v>
      </c>
      <c r="H200" s="44">
        <v>30.7</v>
      </c>
      <c r="I200" s="50"/>
      <c r="J200" s="92"/>
    </row>
    <row r="201" spans="1:10" x14ac:dyDescent="0.25">
      <c r="A201" s="146">
        <f>A200+1</f>
        <v>150</v>
      </c>
      <c r="B201" s="5" t="s">
        <v>197</v>
      </c>
      <c r="C201" s="147" t="s">
        <v>132</v>
      </c>
      <c r="D201" s="19">
        <v>0</v>
      </c>
      <c r="E201" s="19">
        <v>23</v>
      </c>
      <c r="F201" s="19">
        <v>28.6</v>
      </c>
      <c r="G201" s="11">
        <v>42</v>
      </c>
      <c r="H201" s="11">
        <v>38.9</v>
      </c>
      <c r="I201" s="50"/>
      <c r="J201" s="86"/>
    </row>
    <row r="202" spans="1:10" x14ac:dyDescent="0.25">
      <c r="A202" s="146">
        <f>A201+1</f>
        <v>151</v>
      </c>
      <c r="B202" s="5" t="s">
        <v>198</v>
      </c>
      <c r="C202" s="147" t="s">
        <v>132</v>
      </c>
      <c r="D202" s="19">
        <v>0.1</v>
      </c>
      <c r="E202" s="19">
        <v>1.7</v>
      </c>
      <c r="F202" s="19">
        <v>2.2999999999999998</v>
      </c>
      <c r="G202" s="11">
        <v>14</v>
      </c>
      <c r="H202" s="11">
        <v>4.5999999999999996</v>
      </c>
      <c r="I202" s="50"/>
      <c r="J202" s="86"/>
    </row>
    <row r="203" spans="1:10" ht="25.5" x14ac:dyDescent="0.25">
      <c r="A203" s="146">
        <f>A202+1</f>
        <v>152</v>
      </c>
      <c r="B203" s="5" t="s">
        <v>255</v>
      </c>
      <c r="C203" s="147" t="s">
        <v>132</v>
      </c>
      <c r="D203" s="19"/>
      <c r="E203" s="19"/>
      <c r="F203" s="19"/>
      <c r="G203" s="11"/>
      <c r="H203" s="71"/>
      <c r="I203" s="50"/>
      <c r="J203" s="95"/>
    </row>
    <row r="204" spans="1:10" x14ac:dyDescent="0.25">
      <c r="A204" s="56" t="s">
        <v>582</v>
      </c>
      <c r="B204" s="51" t="s">
        <v>630</v>
      </c>
      <c r="C204" s="49" t="s">
        <v>140</v>
      </c>
      <c r="D204" s="17">
        <v>21</v>
      </c>
      <c r="E204" s="17">
        <v>21</v>
      </c>
      <c r="F204" s="17">
        <v>21</v>
      </c>
      <c r="G204" s="170">
        <v>21</v>
      </c>
      <c r="H204" s="170">
        <v>21</v>
      </c>
      <c r="I204" s="50">
        <f>H204/G204*100</f>
        <v>100</v>
      </c>
      <c r="J204" s="101"/>
    </row>
    <row r="205" spans="1:10" x14ac:dyDescent="0.25">
      <c r="A205" s="56" t="s">
        <v>583</v>
      </c>
      <c r="B205" s="51" t="s">
        <v>587</v>
      </c>
      <c r="C205" s="49" t="s">
        <v>140</v>
      </c>
      <c r="D205" s="23">
        <v>5</v>
      </c>
      <c r="E205" s="23">
        <v>5</v>
      </c>
      <c r="F205" s="23">
        <v>5</v>
      </c>
      <c r="G205" s="157">
        <v>5</v>
      </c>
      <c r="H205" s="157">
        <v>5</v>
      </c>
      <c r="I205" s="50">
        <f>H205/G205*100</f>
        <v>100</v>
      </c>
      <c r="J205" s="88"/>
    </row>
    <row r="206" spans="1:10" x14ac:dyDescent="0.25">
      <c r="A206" s="56" t="s">
        <v>584</v>
      </c>
      <c r="B206" s="51" t="s">
        <v>631</v>
      </c>
      <c r="C206" s="49" t="s">
        <v>140</v>
      </c>
      <c r="D206" s="18">
        <v>0</v>
      </c>
      <c r="E206" s="18">
        <v>0</v>
      </c>
      <c r="F206" s="18">
        <v>0</v>
      </c>
      <c r="G206" s="29">
        <v>0</v>
      </c>
      <c r="H206" s="29">
        <v>0</v>
      </c>
      <c r="I206" s="52" t="str">
        <f>IF(G206=0,"-",H206/G206*100)</f>
        <v>-</v>
      </c>
      <c r="J206" s="85"/>
    </row>
    <row r="207" spans="1:10" x14ac:dyDescent="0.25">
      <c r="A207" s="56" t="s">
        <v>585</v>
      </c>
      <c r="B207" s="51" t="s">
        <v>632</v>
      </c>
      <c r="C207" s="49" t="s">
        <v>140</v>
      </c>
      <c r="D207" s="18">
        <v>0</v>
      </c>
      <c r="E207" s="18">
        <v>0</v>
      </c>
      <c r="F207" s="18">
        <v>0</v>
      </c>
      <c r="G207" s="29">
        <v>0</v>
      </c>
      <c r="H207" s="29">
        <v>0</v>
      </c>
      <c r="I207" s="52" t="str">
        <f>IF(G207=0,"-",H207/G207*100)</f>
        <v>-</v>
      </c>
      <c r="J207" s="85"/>
    </row>
    <row r="209" spans="2:4" x14ac:dyDescent="0.25">
      <c r="B209" s="153"/>
    </row>
    <row r="210" spans="2:4" x14ac:dyDescent="0.25">
      <c r="B210" s="72" t="s">
        <v>727</v>
      </c>
      <c r="C210" s="73"/>
      <c r="D210" s="73"/>
    </row>
    <row r="211" spans="2:4" x14ac:dyDescent="0.25">
      <c r="B211" s="72" t="s">
        <v>612</v>
      </c>
      <c r="C211" s="73"/>
      <c r="D211" s="73"/>
    </row>
    <row r="212" spans="2:4" x14ac:dyDescent="0.25">
      <c r="B212" s="1"/>
      <c r="C212" s="73"/>
      <c r="D212" s="73"/>
    </row>
    <row r="213" spans="2:4" x14ac:dyDescent="0.25">
      <c r="B213" s="152"/>
      <c r="C213" s="73"/>
      <c r="D213" s="73"/>
    </row>
    <row r="214" spans="2:4" x14ac:dyDescent="0.25">
      <c r="B214" s="72"/>
      <c r="C214" s="73"/>
      <c r="D214" s="73"/>
    </row>
    <row r="215" spans="2:4" x14ac:dyDescent="0.25">
      <c r="B215" s="74"/>
      <c r="C215" s="73"/>
      <c r="D215" s="73"/>
    </row>
    <row r="216" spans="2:4" x14ac:dyDescent="0.25">
      <c r="B216" s="73"/>
      <c r="C216" s="73"/>
      <c r="D216" s="73"/>
    </row>
  </sheetData>
  <autoFilter ref="A6:J207"/>
  <mergeCells count="33">
    <mergeCell ref="A187:J187"/>
    <mergeCell ref="A199:J199"/>
    <mergeCell ref="A165:J165"/>
    <mergeCell ref="A166:J166"/>
    <mergeCell ref="A181:J181"/>
    <mergeCell ref="A184:J184"/>
    <mergeCell ref="A136:J136"/>
    <mergeCell ref="A155:J155"/>
    <mergeCell ref="A161:J161"/>
    <mergeCell ref="A100:J100"/>
    <mergeCell ref="A119:J119"/>
    <mergeCell ref="A134:J134"/>
    <mergeCell ref="A135:J135"/>
    <mergeCell ref="A43:J43"/>
    <mergeCell ref="A44:J44"/>
    <mergeCell ref="A62:J62"/>
    <mergeCell ref="A63:J63"/>
    <mergeCell ref="A86:J86"/>
    <mergeCell ref="A26:J26"/>
    <mergeCell ref="A2:J2"/>
    <mergeCell ref="G4:I5"/>
    <mergeCell ref="C4:C6"/>
    <mergeCell ref="D4:D6"/>
    <mergeCell ref="E4:E6"/>
    <mergeCell ref="J4:J6"/>
    <mergeCell ref="A4:A6"/>
    <mergeCell ref="B4:B6"/>
    <mergeCell ref="F4:F6"/>
    <mergeCell ref="I1:J1"/>
    <mergeCell ref="A7:J7"/>
    <mergeCell ref="A9:J9"/>
    <mergeCell ref="A10:J10"/>
    <mergeCell ref="A21:J21"/>
  </mergeCells>
  <pageMargins left="0.23622047244094488" right="0.23622047244094488" top="0.74803149606299213" bottom="0.74803149606299213" header="0.31496062992125984" footer="0.31496062992125984"/>
  <pageSetup paperSize="9" scale="65" fitToHeight="0" orientation="landscape" horizontalDpi="1200" verticalDpi="1200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Финансирование</vt:lpstr>
      <vt:lpstr>Целевые показатели</vt:lpstr>
      <vt:lpstr>Финансирование!Заголовки_для_печати</vt:lpstr>
      <vt:lpstr>'Целевые показатели'!Заголовки_для_печати</vt:lpstr>
      <vt:lpstr>Финансирование!Область_печати</vt:lpstr>
      <vt:lpstr>'Целевые показатели'!Область_печати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Пирогова Ирина Александровна</dc:creator>
  <cp:lastModifiedBy>Пирогова Ирина Александровна</cp:lastModifiedBy>
  <cp:lastPrinted>2020-07-06T07:03:43Z</cp:lastPrinted>
  <dcterms:created xsi:type="dcterms:W3CDTF">2018-03-29T09:00:05Z</dcterms:created>
  <dcterms:modified xsi:type="dcterms:W3CDTF">2020-08-20T08:17:35Z</dcterms:modified>
</cp:coreProperties>
</file>