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256" windowHeight="12492" activeTab="0"/>
  </bookViews>
  <sheets>
    <sheet name="Лист1" sheetId="1" r:id="rId1"/>
  </sheets>
  <definedNames>
    <definedName name="_xlnm.Print_Titles" localSheetId="0">'Лист1'!$13:$15</definedName>
    <definedName name="_xlnm.Print_Area" localSheetId="0">'Лист1'!$A$1:$Q$72</definedName>
  </definedNames>
  <calcPr fullCalcOnLoad="1"/>
</workbook>
</file>

<file path=xl/sharedStrings.xml><?xml version="1.0" encoding="utf-8"?>
<sst xmlns="http://schemas.openxmlformats.org/spreadsheetml/2006/main" count="177" uniqueCount="97">
  <si>
    <t>Выполнение проектно-изыскательских работ для проведения капитального ремонта жилого дома по ул. Молодежная, 4</t>
  </si>
  <si>
    <t>Капитальный ремонт жилого помещения муниципального жилищного фонда, расположенного по адресу: ул. Мира, 21 ком. № 525</t>
  </si>
  <si>
    <t>0701</t>
  </si>
  <si>
    <t>Капитальный ремонт проступей и ограждений наружных  железобетонных  лестниц здания МБДОУ д/с № 18</t>
  </si>
  <si>
    <t>Капитальный ремонт проступей и ограждений наружных  железобетонных  лестниц здания МБДОУ д/с № 32</t>
  </si>
  <si>
    <t>Выполнение проектно-изыскательских работ для проведения капитального ремонта здания МБОУ "СОШ № 163" (ул. Шолохова, 7)</t>
  </si>
  <si>
    <t>Капитальный ремонт системы водоподготовки плавательного бассейна в МБОУ "СОШ № 163"</t>
  </si>
  <si>
    <t>Капитальный ремонт здания пристройки к пищеблоку МБОУ "СОШ № 167"</t>
  </si>
  <si>
    <t>Капитальный ремонт эвакуационного выхода левого крыла начальных классов МБОУ "Гимназия № 164"</t>
  </si>
  <si>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</si>
  <si>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</si>
  <si>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</si>
  <si>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</si>
  <si>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</si>
  <si>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</si>
  <si>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</si>
  <si>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</si>
  <si>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</si>
  <si>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</si>
  <si>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</si>
  <si>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</si>
  <si>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</si>
  <si>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города Зеленогорска</t>
  </si>
  <si>
    <t>Раздел, подраз-дел</t>
  </si>
  <si>
    <t>Наименование объектов согласно титульному списку капитального ремонта</t>
  </si>
  <si>
    <t>1.</t>
  </si>
  <si>
    <t>к решению Совета депутатов ЗАТО</t>
  </si>
  <si>
    <t>2.</t>
  </si>
  <si>
    <t>Жилищно-коммунальное хозяйство</t>
  </si>
  <si>
    <t>0500</t>
  </si>
  <si>
    <t>2013 год</t>
  </si>
  <si>
    <t>Капитальный ремонт объектов жилищного хозяйства</t>
  </si>
  <si>
    <t>0501</t>
  </si>
  <si>
    <t>Жилищное хозяйство</t>
  </si>
  <si>
    <t xml:space="preserve">  Капитальный ремонт балконных плит в многоквартирных домах</t>
  </si>
  <si>
    <t xml:space="preserve">  Капитальный ремонт мягких кровель в многоквартирных домах</t>
  </si>
  <si>
    <t xml:space="preserve">  Капитальный ремонт шиферных кровель в многоквартирных домах</t>
  </si>
  <si>
    <t xml:space="preserve">  Капитальный ремонт внутренних систем водоснабжения, отопления и канализации в многоквартирных домах</t>
  </si>
  <si>
    <t>3.</t>
  </si>
  <si>
    <t>4.</t>
  </si>
  <si>
    <t>5.</t>
  </si>
  <si>
    <t>6.</t>
  </si>
  <si>
    <t>7.</t>
  </si>
  <si>
    <t xml:space="preserve">   Капитальный ремонт внутридомовых систем водоснабжения и отопления в муниципальном общежитии по ул. Мира 21</t>
  </si>
  <si>
    <t>10.</t>
  </si>
  <si>
    <t>2014 год</t>
  </si>
  <si>
    <t>006</t>
  </si>
  <si>
    <r>
      <t xml:space="preserve">   </t>
    </r>
    <r>
      <rPr>
        <sz val="14"/>
        <rFont val="Times New Roman"/>
        <family val="1"/>
      </rPr>
      <t>Капитальный ремонт центрального входа в специальном доме для одиноких  престарелых по ул. Мира, 21а</t>
    </r>
  </si>
  <si>
    <r>
      <t xml:space="preserve">   </t>
    </r>
    <r>
      <rPr>
        <sz val="14"/>
        <rFont val="Times New Roman"/>
        <family val="1"/>
      </rPr>
      <t>Капитальный ремонт внутридомовых систем водоснабжения и отопления в специальном доме для одиноких престарелых по ул. Мира 21А</t>
    </r>
  </si>
  <si>
    <t>Объем инвестиций на 2013 год</t>
  </si>
  <si>
    <t>Объем инвестиций на 2014 год</t>
  </si>
  <si>
    <t xml:space="preserve">Финансирование капитального ремонта на 2013 год и на плановый период 2014 и 2015 годов </t>
  </si>
  <si>
    <t>Объем инвестиций на 2015 год</t>
  </si>
  <si>
    <t>II. Направление расходования бюджетных средств</t>
  </si>
  <si>
    <t>Раздел, подраздел функциональной классификации</t>
  </si>
  <si>
    <t>2015 год</t>
  </si>
  <si>
    <t>8.</t>
  </si>
  <si>
    <t>9.</t>
  </si>
  <si>
    <t>Приложение № 10</t>
  </si>
  <si>
    <r>
      <t xml:space="preserve">  </t>
    </r>
    <r>
      <rPr>
        <sz val="14"/>
        <rFont val="Times New Roman"/>
        <family val="1"/>
      </rPr>
      <t>Капитальный ремонт входных дверей в муниципальном общежитии по ул. Мира 21</t>
    </r>
  </si>
  <si>
    <t>от 18.12.2012г. № 33-198р</t>
  </si>
  <si>
    <t>Капитальный ремонт объектов дорожного хозяйства</t>
  </si>
  <si>
    <t xml:space="preserve">  Капитальный ремонт внутридворовых проездов для проезда и установки пожарной техники в районе жилых домов</t>
  </si>
  <si>
    <t>0409</t>
  </si>
  <si>
    <t>500</t>
  </si>
  <si>
    <t xml:space="preserve">  Капитальный ремонт помещения № 2 по ул.Мира 3 муниципального жилищного фонда</t>
  </si>
  <si>
    <t>Капитальный ремонт объектов коммунального хозяйства</t>
  </si>
  <si>
    <t xml:space="preserve">  Капитальный ремонт наружной тепловой сети (т/с кв.7-8) от точки врезки 8 ТК 61 до 8 ТК 63</t>
  </si>
  <si>
    <t>0502</t>
  </si>
  <si>
    <t>Капитальный ремонт объектов благоустройства</t>
  </si>
  <si>
    <t xml:space="preserve">  Капитальный ремонт общественного туалета (ул.Ленина)</t>
  </si>
  <si>
    <t>0503</t>
  </si>
  <si>
    <t>0702</t>
  </si>
  <si>
    <t>902</t>
  </si>
  <si>
    <t>Национальная экономика</t>
  </si>
  <si>
    <t>Дорожное хозяйство (дорожные фонды)</t>
  </si>
  <si>
    <t>0400</t>
  </si>
  <si>
    <t>Коммунальное хозяйство</t>
  </si>
  <si>
    <t>Благоустройство</t>
  </si>
  <si>
    <t>Образование</t>
  </si>
  <si>
    <t>Общее образование</t>
  </si>
  <si>
    <t>0700</t>
  </si>
  <si>
    <t xml:space="preserve">  Капитальный ремонт по укреплению обочин автомобильной дороги в районе садоводства "Усовка"</t>
  </si>
  <si>
    <t>11.</t>
  </si>
  <si>
    <t>Дошкольное образование</t>
  </si>
  <si>
    <t>Капитальный ремонт объектов дошкольного образования</t>
  </si>
  <si>
    <t>Капитальный ремонт объектов общего образования</t>
  </si>
  <si>
    <t>Приложение № 8</t>
  </si>
  <si>
    <t xml:space="preserve"> Капитальный ремонт  водопровода от т.М до ВК - 18 на участке от т.А до т.Б,  капитальный ремонт хозяйственно-пожарного  водопровода квартала 1-17 на участке от 1 - 17 ПГ - 18 до 2ВК - 14,  капитальный ремонт  водопровода квартала 2 на участке от 2ВК - 52 до ВК - 6</t>
  </si>
  <si>
    <t>Выполнение проектно-сметной документации для проведения капитального ремонта фонтана "Аквапарк" (ул.Ленина)</t>
  </si>
  <si>
    <t>Капитальный ремонт здания МБОУ ДОД ЦДОД "Перспектива"</t>
  </si>
  <si>
    <t xml:space="preserve">  Ремонт ул.Октябрьское шоссе (2-й район)</t>
  </si>
  <si>
    <t>12.</t>
  </si>
  <si>
    <t>13.</t>
  </si>
  <si>
    <t xml:space="preserve">  Капитальный ремонт фасадов в многоквартирных домах</t>
  </si>
  <si>
    <t xml:space="preserve">  Капитальный ремонт крылец и отмосток в многоквартирных домах</t>
  </si>
  <si>
    <t>от 25.12.2013г. № 46-263 р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</si>
</sst>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"/>
    <numFmt numFmtId="179" formatCode="0.00000"/>
    <numFmt numFmtId="180" formatCode="0.000"/>
  </numFmts>
  <fonts count="45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0"/>
    </font>
    <font>
      <b/>
      <sz val="18"/>
      <name val="Times New Roman"/>
      <family val="1"/>
    </font>
    <font>
      <sz val="10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175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textRotation="90" wrapText="1"/>
    </xf>
    <xf numFmtId="4" fontId="8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 textRotation="90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53" applyFont="1" applyFill="1" applyBorder="1" applyAlignment="1">
      <alignment vertical="top" wrapText="1"/>
      <protection/>
    </xf>
    <xf numFmtId="0" fontId="1" fillId="0" borderId="10" xfId="53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49" fontId="6" fillId="0" borderId="10" xfId="0" applyNumberFormat="1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/>
    </xf>
    <xf numFmtId="178" fontId="5" fillId="0" borderId="10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 vertical="center"/>
    </xf>
    <xf numFmtId="173" fontId="5" fillId="0" borderId="10" xfId="0" applyNumberFormat="1" applyFont="1" applyBorder="1" applyAlignment="1">
      <alignment horizontal="center" vertical="center" textRotation="90" wrapText="1"/>
    </xf>
    <xf numFmtId="173" fontId="5" fillId="0" borderId="10" xfId="0" applyNumberFormat="1" applyFont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/>
    </xf>
    <xf numFmtId="174" fontId="5" fillId="0" borderId="10" xfId="0" applyNumberFormat="1" applyFont="1" applyBorder="1" applyAlignment="1">
      <alignment horizontal="center" vertical="center" textRotation="90" wrapText="1"/>
    </xf>
    <xf numFmtId="175" fontId="5" fillId="0" borderId="10" xfId="0" applyNumberFormat="1" applyFont="1" applyFill="1" applyBorder="1" applyAlignment="1">
      <alignment horizontal="center" vertical="center"/>
    </xf>
    <xf numFmtId="175" fontId="5" fillId="0" borderId="10" xfId="0" applyNumberFormat="1" applyFont="1" applyBorder="1" applyAlignment="1">
      <alignment horizontal="center" vertical="center" textRotation="90" wrapText="1"/>
    </xf>
    <xf numFmtId="174" fontId="6" fillId="0" borderId="10" xfId="0" applyNumberFormat="1" applyFont="1" applyBorder="1" applyAlignment="1">
      <alignment horizontal="center" vertical="center"/>
    </xf>
    <xf numFmtId="175" fontId="6" fillId="0" borderId="10" xfId="0" applyNumberFormat="1" applyFont="1" applyBorder="1" applyAlignment="1">
      <alignment horizontal="center" vertical="center"/>
    </xf>
    <xf numFmtId="0" fontId="10" fillId="33" borderId="10" xfId="53" applyFont="1" applyFill="1" applyBorder="1" applyAlignment="1">
      <alignment vertical="top" wrapText="1"/>
      <protection/>
    </xf>
    <xf numFmtId="4" fontId="5" fillId="0" borderId="10" xfId="0" applyNumberFormat="1" applyFont="1" applyBorder="1" applyAlignment="1">
      <alignment horizontal="center" vertical="center"/>
    </xf>
    <xf numFmtId="173" fontId="5" fillId="0" borderId="10" xfId="0" applyNumberFormat="1" applyFont="1" applyBorder="1" applyAlignment="1">
      <alignment horizontal="center" vertical="center"/>
    </xf>
    <xf numFmtId="173" fontId="5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/>
    </xf>
    <xf numFmtId="174" fontId="6" fillId="0" borderId="10" xfId="0" applyNumberFormat="1" applyFont="1" applyFill="1" applyBorder="1" applyAlignment="1">
      <alignment horizontal="center" vertical="center"/>
    </xf>
    <xf numFmtId="175" fontId="8" fillId="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75" fontId="8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175" fontId="6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175" fontId="6" fillId="0" borderId="10" xfId="0" applyNumberFormat="1" applyFont="1" applyFill="1" applyBorder="1" applyAlignment="1">
      <alignment horizontal="center"/>
    </xf>
    <xf numFmtId="175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/>
    </xf>
    <xf numFmtId="175" fontId="6" fillId="0" borderId="10" xfId="0" applyNumberFormat="1" applyFont="1" applyBorder="1" applyAlignment="1">
      <alignment horizontal="center" vertical="center" wrapText="1"/>
    </xf>
    <xf numFmtId="175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5" xfId="53" applyFont="1" applyFill="1" applyBorder="1" applyAlignment="1">
      <alignment horizontal="left" vertical="top" wrapText="1"/>
      <protection/>
    </xf>
    <xf numFmtId="0" fontId="2" fillId="0" borderId="16" xfId="53" applyFont="1" applyFill="1" applyBorder="1" applyAlignment="1">
      <alignment horizontal="left" vertical="top" wrapText="1"/>
      <protection/>
    </xf>
    <xf numFmtId="0" fontId="2" fillId="0" borderId="12" xfId="53" applyFont="1" applyFill="1" applyBorder="1" applyAlignment="1">
      <alignment horizontal="left" vertical="top" wrapText="1"/>
      <protection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49" fontId="5" fillId="0" borderId="13" xfId="0" applyNumberFormat="1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17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tabSelected="1" view="pageBreakPreview" zoomScale="75" zoomScaleNormal="75" zoomScaleSheetLayoutView="75" zoomScalePageLayoutView="0" workbookViewId="0" topLeftCell="A55">
      <selection activeCell="T4" sqref="T4"/>
    </sheetView>
  </sheetViews>
  <sheetFormatPr defaultColWidth="9.140625" defaultRowHeight="12.75"/>
  <cols>
    <col min="1" max="1" width="6.57421875" style="0" customWidth="1"/>
    <col min="2" max="2" width="74.57421875" style="0" customWidth="1"/>
    <col min="3" max="3" width="13.140625" style="0" customWidth="1"/>
    <col min="4" max="4" width="13.57421875" style="0" customWidth="1"/>
    <col min="5" max="5" width="12.28125" style="0" customWidth="1"/>
    <col min="6" max="6" width="23.7109375" style="0" customWidth="1"/>
    <col min="7" max="7" width="19.28125" style="0" customWidth="1"/>
    <col min="8" max="8" width="18.7109375" style="0" customWidth="1"/>
    <col min="9" max="9" width="19.00390625" style="0" customWidth="1"/>
    <col min="10" max="10" width="19.7109375" style="0" customWidth="1"/>
    <col min="11" max="11" width="14.28125" style="0" customWidth="1"/>
    <col min="12" max="12" width="12.00390625" style="0" customWidth="1"/>
    <col min="13" max="13" width="15.140625" style="0" customWidth="1"/>
    <col min="14" max="14" width="16.8515625" style="0" customWidth="1"/>
    <col min="15" max="15" width="13.421875" style="0" customWidth="1"/>
    <col min="16" max="16" width="10.7109375" style="0" customWidth="1"/>
    <col min="17" max="17" width="14.8515625" style="0" customWidth="1"/>
  </cols>
  <sheetData>
    <row r="1" spans="14:17" ht="22.5">
      <c r="N1" s="95" t="s">
        <v>87</v>
      </c>
      <c r="O1" s="95"/>
      <c r="P1" s="95"/>
      <c r="Q1" s="95"/>
    </row>
    <row r="2" spans="14:17" ht="21">
      <c r="N2" s="96" t="s">
        <v>26</v>
      </c>
      <c r="O2" s="96"/>
      <c r="P2" s="96"/>
      <c r="Q2" s="96"/>
    </row>
    <row r="3" spans="14:17" ht="21">
      <c r="N3" s="96" t="s">
        <v>22</v>
      </c>
      <c r="O3" s="96"/>
      <c r="P3" s="96"/>
      <c r="Q3" s="96"/>
    </row>
    <row r="4" spans="14:17" ht="21">
      <c r="N4" s="96" t="s">
        <v>96</v>
      </c>
      <c r="O4" s="96"/>
      <c r="P4" s="96"/>
      <c r="Q4" s="96"/>
    </row>
    <row r="5" spans="14:17" ht="21">
      <c r="N5" s="11"/>
      <c r="O5" s="11"/>
      <c r="P5" s="11"/>
      <c r="Q5" s="11"/>
    </row>
    <row r="6" spans="14:17" ht="22.5">
      <c r="N6" s="95" t="s">
        <v>58</v>
      </c>
      <c r="O6" s="95"/>
      <c r="P6" s="95"/>
      <c r="Q6" s="95"/>
    </row>
    <row r="7" spans="14:17" ht="21">
      <c r="N7" s="96" t="s">
        <v>26</v>
      </c>
      <c r="O7" s="96"/>
      <c r="P7" s="96"/>
      <c r="Q7" s="96"/>
    </row>
    <row r="8" spans="2:17" ht="21">
      <c r="B8" s="23"/>
      <c r="C8" s="24"/>
      <c r="D8" s="24"/>
      <c r="E8" s="24"/>
      <c r="F8" s="24"/>
      <c r="N8" s="96" t="s">
        <v>22</v>
      </c>
      <c r="O8" s="96"/>
      <c r="P8" s="96"/>
      <c r="Q8" s="96"/>
    </row>
    <row r="9" spans="14:17" ht="21">
      <c r="N9" s="96" t="s">
        <v>60</v>
      </c>
      <c r="O9" s="96"/>
      <c r="P9" s="96"/>
      <c r="Q9" s="96"/>
    </row>
    <row r="10" spans="1:17" ht="22.5">
      <c r="A10" s="98" t="s">
        <v>51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</row>
    <row r="11" spans="1:9" ht="22.5">
      <c r="A11" s="99"/>
      <c r="B11" s="99"/>
      <c r="C11" s="99"/>
      <c r="D11" s="99"/>
      <c r="E11" s="99"/>
      <c r="F11" s="99"/>
      <c r="G11" s="99"/>
      <c r="H11" s="99"/>
      <c r="I11" s="99"/>
    </row>
    <row r="12" spans="1:9" ht="21">
      <c r="A12" s="7"/>
      <c r="B12" s="6" t="s">
        <v>14</v>
      </c>
      <c r="C12" s="7"/>
      <c r="D12" s="7"/>
      <c r="E12" s="7"/>
      <c r="F12" s="7"/>
      <c r="G12" s="7"/>
      <c r="H12" s="7"/>
      <c r="I12" s="7"/>
    </row>
    <row r="13" spans="1:17" ht="21">
      <c r="A13" s="7"/>
      <c r="B13" s="7"/>
      <c r="C13" s="7"/>
      <c r="D13" s="7"/>
      <c r="E13" s="7"/>
      <c r="F13" s="7"/>
      <c r="G13" s="7"/>
      <c r="H13" s="8"/>
      <c r="I13" s="8"/>
      <c r="P13" s="97" t="s">
        <v>18</v>
      </c>
      <c r="Q13" s="97"/>
    </row>
    <row r="14" spans="1:17" ht="21">
      <c r="A14" s="80" t="s">
        <v>9</v>
      </c>
      <c r="B14" s="80" t="s">
        <v>24</v>
      </c>
      <c r="C14" s="90" t="s">
        <v>10</v>
      </c>
      <c r="D14" s="91"/>
      <c r="E14" s="92"/>
      <c r="F14" s="93" t="s">
        <v>49</v>
      </c>
      <c r="G14" s="71" t="s">
        <v>13</v>
      </c>
      <c r="H14" s="72"/>
      <c r="I14" s="73"/>
      <c r="J14" s="93" t="s">
        <v>50</v>
      </c>
      <c r="K14" s="71" t="s">
        <v>13</v>
      </c>
      <c r="L14" s="72"/>
      <c r="M14" s="73"/>
      <c r="N14" s="93" t="s">
        <v>52</v>
      </c>
      <c r="O14" s="71" t="s">
        <v>13</v>
      </c>
      <c r="P14" s="72"/>
      <c r="Q14" s="73"/>
    </row>
    <row r="15" spans="1:17" ht="144">
      <c r="A15" s="81"/>
      <c r="B15" s="81"/>
      <c r="C15" s="2" t="s">
        <v>23</v>
      </c>
      <c r="D15" s="2" t="s">
        <v>11</v>
      </c>
      <c r="E15" s="2" t="s">
        <v>12</v>
      </c>
      <c r="F15" s="94"/>
      <c r="G15" s="22" t="s">
        <v>19</v>
      </c>
      <c r="H15" s="22" t="s">
        <v>20</v>
      </c>
      <c r="I15" s="22" t="s">
        <v>21</v>
      </c>
      <c r="J15" s="94"/>
      <c r="K15" s="22" t="s">
        <v>19</v>
      </c>
      <c r="L15" s="22" t="s">
        <v>20</v>
      </c>
      <c r="M15" s="22" t="s">
        <v>21</v>
      </c>
      <c r="N15" s="94"/>
      <c r="O15" s="22" t="s">
        <v>19</v>
      </c>
      <c r="P15" s="22" t="s">
        <v>20</v>
      </c>
      <c r="Q15" s="22" t="s">
        <v>21</v>
      </c>
    </row>
    <row r="16" spans="1:17" ht="45">
      <c r="A16" s="12"/>
      <c r="B16" s="27" t="s">
        <v>61</v>
      </c>
      <c r="C16" s="14"/>
      <c r="D16" s="2"/>
      <c r="E16" s="2"/>
      <c r="F16" s="70">
        <f>G16+H16+I16</f>
        <v>13247.85745</v>
      </c>
      <c r="G16" s="38">
        <f>G17+G18+G21</f>
        <v>0</v>
      </c>
      <c r="H16" s="38">
        <f>H17+H18+H21</f>
        <v>10000</v>
      </c>
      <c r="I16" s="69">
        <f>I17+I18+I21</f>
        <v>3247.85745</v>
      </c>
      <c r="J16" s="37">
        <f>K16+L16+M16</f>
        <v>0</v>
      </c>
      <c r="K16" s="38">
        <f>K17</f>
        <v>0</v>
      </c>
      <c r="L16" s="38">
        <f>L17</f>
        <v>0</v>
      </c>
      <c r="M16" s="38">
        <f>M17</f>
        <v>0</v>
      </c>
      <c r="N16" s="37">
        <f>O16+P16+Q16</f>
        <v>0</v>
      </c>
      <c r="O16" s="38">
        <f>O17</f>
        <v>0</v>
      </c>
      <c r="P16" s="38">
        <f>P17</f>
        <v>0</v>
      </c>
      <c r="Q16" s="38">
        <f>Q17</f>
        <v>0</v>
      </c>
    </row>
    <row r="17" spans="1:17" ht="36">
      <c r="A17" s="20" t="s">
        <v>25</v>
      </c>
      <c r="B17" s="25" t="s">
        <v>62</v>
      </c>
      <c r="C17" s="4" t="s">
        <v>63</v>
      </c>
      <c r="D17" s="2">
        <v>7954819</v>
      </c>
      <c r="E17" s="18" t="s">
        <v>64</v>
      </c>
      <c r="F17" s="3">
        <f>I17</f>
        <v>2000</v>
      </c>
      <c r="G17" s="16"/>
      <c r="H17" s="16"/>
      <c r="I17" s="3">
        <v>2000</v>
      </c>
      <c r="J17" s="3">
        <f>M17</f>
        <v>0</v>
      </c>
      <c r="K17" s="16"/>
      <c r="L17" s="16"/>
      <c r="M17" s="3"/>
      <c r="N17" s="3">
        <f>Q17</f>
        <v>0</v>
      </c>
      <c r="O17" s="16"/>
      <c r="P17" s="16"/>
      <c r="Q17" s="3"/>
    </row>
    <row r="18" spans="1:17" ht="21">
      <c r="A18" s="77" t="s">
        <v>27</v>
      </c>
      <c r="B18" s="74" t="s">
        <v>91</v>
      </c>
      <c r="C18" s="4"/>
      <c r="D18" s="2"/>
      <c r="E18" s="18"/>
      <c r="F18" s="47">
        <f>G18+H18+I18</f>
        <v>10982.95745</v>
      </c>
      <c r="G18" s="19">
        <f>G19+G20</f>
        <v>0</v>
      </c>
      <c r="H18" s="19">
        <f>H19+H20</f>
        <v>10000</v>
      </c>
      <c r="I18" s="67">
        <f>I19+I20</f>
        <v>982.95745</v>
      </c>
      <c r="J18" s="3"/>
      <c r="K18" s="16"/>
      <c r="L18" s="16"/>
      <c r="M18" s="3"/>
      <c r="N18" s="3"/>
      <c r="O18" s="16"/>
      <c r="P18" s="16"/>
      <c r="Q18" s="3"/>
    </row>
    <row r="19" spans="1:17" ht="21">
      <c r="A19" s="78"/>
      <c r="B19" s="75"/>
      <c r="C19" s="4" t="s">
        <v>63</v>
      </c>
      <c r="D19" s="2">
        <v>5210274</v>
      </c>
      <c r="E19" s="18" t="s">
        <v>64</v>
      </c>
      <c r="F19" s="3">
        <f>G19+H19+I19</f>
        <v>10000</v>
      </c>
      <c r="G19" s="16"/>
      <c r="H19" s="19">
        <v>10000</v>
      </c>
      <c r="I19" s="39"/>
      <c r="J19" s="3"/>
      <c r="K19" s="16"/>
      <c r="L19" s="16"/>
      <c r="M19" s="3"/>
      <c r="N19" s="3"/>
      <c r="O19" s="16"/>
      <c r="P19" s="16"/>
      <c r="Q19" s="3"/>
    </row>
    <row r="20" spans="1:17" ht="21">
      <c r="A20" s="79"/>
      <c r="B20" s="76"/>
      <c r="C20" s="4" t="s">
        <v>63</v>
      </c>
      <c r="D20" s="2">
        <v>9225104</v>
      </c>
      <c r="E20" s="18" t="s">
        <v>64</v>
      </c>
      <c r="F20" s="47">
        <f>I20</f>
        <v>982.95745</v>
      </c>
      <c r="G20" s="48"/>
      <c r="H20" s="48"/>
      <c r="I20" s="47">
        <v>982.95745</v>
      </c>
      <c r="J20" s="3"/>
      <c r="K20" s="16"/>
      <c r="L20" s="16"/>
      <c r="M20" s="3"/>
      <c r="N20" s="3"/>
      <c r="O20" s="16"/>
      <c r="P20" s="16"/>
      <c r="Q20" s="3"/>
    </row>
    <row r="21" spans="1:17" ht="36">
      <c r="A21" s="20" t="s">
        <v>38</v>
      </c>
      <c r="B21" s="25" t="s">
        <v>82</v>
      </c>
      <c r="C21" s="4" t="s">
        <v>63</v>
      </c>
      <c r="D21" s="2">
        <v>7952040</v>
      </c>
      <c r="E21" s="18" t="s">
        <v>64</v>
      </c>
      <c r="F21" s="3">
        <f>I21</f>
        <v>264.9</v>
      </c>
      <c r="G21" s="16"/>
      <c r="H21" s="16"/>
      <c r="I21" s="3">
        <v>264.9</v>
      </c>
      <c r="J21" s="3"/>
      <c r="K21" s="16"/>
      <c r="L21" s="16"/>
      <c r="M21" s="3"/>
      <c r="N21" s="3"/>
      <c r="O21" s="16"/>
      <c r="P21" s="16"/>
      <c r="Q21" s="3"/>
    </row>
    <row r="22" spans="1:17" ht="45">
      <c r="A22" s="12"/>
      <c r="B22" s="27" t="s">
        <v>31</v>
      </c>
      <c r="C22" s="14"/>
      <c r="D22" s="2"/>
      <c r="E22" s="2"/>
      <c r="F22" s="42">
        <f>G22+H22+I22</f>
        <v>31046.527990000002</v>
      </c>
      <c r="G22" s="15">
        <f>G23+G24+G25+G26+G27+G28+G29+G30+G31+G32+G33</f>
        <v>0</v>
      </c>
      <c r="H22" s="15">
        <f>H23+H24+H25+H26+H27+H28+H29+H30+H31+H32+H33</f>
        <v>0</v>
      </c>
      <c r="I22" s="50">
        <f>I23+I24+I25+I26+I27+I28+I29+I30+I31+I32+I33+I34+I35</f>
        <v>31046.527990000002</v>
      </c>
      <c r="J22" s="13">
        <f>K22+L22+M22</f>
        <v>0</v>
      </c>
      <c r="K22" s="15">
        <f>K24+K25+K26+K27+K28+K29+K30+K31+K32+K33</f>
        <v>0</v>
      </c>
      <c r="L22" s="15">
        <f>L24+L25+L26+L27+L28+L29+L30+L31+L32+L33</f>
        <v>0</v>
      </c>
      <c r="M22" s="15">
        <f>M24+M25+M26+M27+M28+M29+M30+M31+M32+M33</f>
        <v>0</v>
      </c>
      <c r="N22" s="13">
        <f>O22+P22+Q22</f>
        <v>0</v>
      </c>
      <c r="O22" s="15">
        <f>O24+O25+O26+O27+O28+O29+O30+O31+O32+O33</f>
        <v>0</v>
      </c>
      <c r="P22" s="15">
        <f>P24+P25+P26+P27+P28+P29+P30+P31+P32+P33</f>
        <v>0</v>
      </c>
      <c r="Q22" s="15">
        <f>Q24+Q25+Q26+Q27+Q28+Q29+Q30+Q31+Q32+Q33</f>
        <v>0</v>
      </c>
    </row>
    <row r="23" spans="1:17" ht="36">
      <c r="A23" s="20" t="s">
        <v>25</v>
      </c>
      <c r="B23" s="25" t="s">
        <v>65</v>
      </c>
      <c r="C23" s="4" t="s">
        <v>32</v>
      </c>
      <c r="D23" s="2">
        <v>7951917</v>
      </c>
      <c r="E23" s="18" t="s">
        <v>64</v>
      </c>
      <c r="F23" s="47">
        <f>I23</f>
        <v>1487.58094</v>
      </c>
      <c r="G23" s="48"/>
      <c r="H23" s="48"/>
      <c r="I23" s="47">
        <v>1487.58094</v>
      </c>
      <c r="J23" s="13"/>
      <c r="K23" s="15"/>
      <c r="L23" s="15"/>
      <c r="M23" s="15"/>
      <c r="N23" s="13"/>
      <c r="O23" s="15"/>
      <c r="P23" s="15"/>
      <c r="Q23" s="15"/>
    </row>
    <row r="24" spans="1:17" ht="36.75" customHeight="1">
      <c r="A24" s="20" t="s">
        <v>27</v>
      </c>
      <c r="B24" s="25" t="s">
        <v>35</v>
      </c>
      <c r="C24" s="4" t="s">
        <v>32</v>
      </c>
      <c r="D24" s="2">
        <v>7952101</v>
      </c>
      <c r="E24" s="18" t="s">
        <v>46</v>
      </c>
      <c r="F24" s="47">
        <f>I24</f>
        <v>5860.69906</v>
      </c>
      <c r="G24" s="48"/>
      <c r="H24" s="48"/>
      <c r="I24" s="47">
        <v>5860.69906</v>
      </c>
      <c r="J24" s="3">
        <f>M24</f>
        <v>0</v>
      </c>
      <c r="K24" s="16"/>
      <c r="L24" s="16"/>
      <c r="M24" s="3"/>
      <c r="N24" s="3">
        <f aca="true" t="shared" si="0" ref="N24:N33">Q24</f>
        <v>0</v>
      </c>
      <c r="O24" s="16"/>
      <c r="P24" s="16"/>
      <c r="Q24" s="3"/>
    </row>
    <row r="25" spans="1:17" ht="40.5" customHeight="1">
      <c r="A25" s="20" t="s">
        <v>38</v>
      </c>
      <c r="B25" s="25" t="s">
        <v>36</v>
      </c>
      <c r="C25" s="4" t="s">
        <v>32</v>
      </c>
      <c r="D25" s="2">
        <v>7952102</v>
      </c>
      <c r="E25" s="18" t="s">
        <v>46</v>
      </c>
      <c r="F25" s="47">
        <f aca="true" t="shared" si="1" ref="F25:F33">I25</f>
        <v>2016.63762</v>
      </c>
      <c r="G25" s="48"/>
      <c r="H25" s="48"/>
      <c r="I25" s="47">
        <v>2016.63762</v>
      </c>
      <c r="J25" s="3">
        <f aca="true" t="shared" si="2" ref="J25:J33">M25</f>
        <v>0</v>
      </c>
      <c r="K25" s="16"/>
      <c r="L25" s="16"/>
      <c r="M25" s="3"/>
      <c r="N25" s="3">
        <f t="shared" si="0"/>
        <v>0</v>
      </c>
      <c r="O25" s="16"/>
      <c r="P25" s="16"/>
      <c r="Q25" s="3"/>
    </row>
    <row r="26" spans="1:17" ht="36.75" customHeight="1">
      <c r="A26" s="20" t="s">
        <v>39</v>
      </c>
      <c r="B26" s="25" t="s">
        <v>34</v>
      </c>
      <c r="C26" s="4" t="s">
        <v>32</v>
      </c>
      <c r="D26" s="2">
        <v>7952103</v>
      </c>
      <c r="E26" s="18" t="s">
        <v>46</v>
      </c>
      <c r="F26" s="47">
        <f t="shared" si="1"/>
        <v>663.0754</v>
      </c>
      <c r="G26" s="48"/>
      <c r="H26" s="48"/>
      <c r="I26" s="47">
        <v>663.0754</v>
      </c>
      <c r="J26" s="3">
        <f t="shared" si="2"/>
        <v>0</v>
      </c>
      <c r="K26" s="16"/>
      <c r="L26" s="16"/>
      <c r="M26" s="3"/>
      <c r="N26" s="3">
        <f t="shared" si="0"/>
        <v>0</v>
      </c>
      <c r="O26" s="16"/>
      <c r="P26" s="16"/>
      <c r="Q26" s="3"/>
    </row>
    <row r="27" spans="1:17" ht="34.5" customHeight="1">
      <c r="A27" s="20" t="s">
        <v>40</v>
      </c>
      <c r="B27" s="25" t="s">
        <v>94</v>
      </c>
      <c r="C27" s="4" t="s">
        <v>32</v>
      </c>
      <c r="D27" s="2">
        <v>7952104</v>
      </c>
      <c r="E27" s="18" t="s">
        <v>46</v>
      </c>
      <c r="F27" s="47">
        <f t="shared" si="1"/>
        <v>15568.96509</v>
      </c>
      <c r="G27" s="48"/>
      <c r="H27" s="48"/>
      <c r="I27" s="47">
        <v>15568.96509</v>
      </c>
      <c r="J27" s="3">
        <f t="shared" si="2"/>
        <v>0</v>
      </c>
      <c r="K27" s="16"/>
      <c r="L27" s="16"/>
      <c r="M27" s="3"/>
      <c r="N27" s="3">
        <f t="shared" si="0"/>
        <v>0</v>
      </c>
      <c r="O27" s="16"/>
      <c r="P27" s="16"/>
      <c r="Q27" s="3"/>
    </row>
    <row r="28" spans="1:17" ht="39.75" customHeight="1">
      <c r="A28" s="20" t="s">
        <v>41</v>
      </c>
      <c r="B28" s="25" t="s">
        <v>95</v>
      </c>
      <c r="C28" s="4" t="s">
        <v>32</v>
      </c>
      <c r="D28" s="2">
        <v>7952105</v>
      </c>
      <c r="E28" s="18" t="s">
        <v>46</v>
      </c>
      <c r="F28" s="47">
        <f t="shared" si="1"/>
        <v>395.34751</v>
      </c>
      <c r="G28" s="48"/>
      <c r="H28" s="48"/>
      <c r="I28" s="47">
        <v>395.34751</v>
      </c>
      <c r="J28" s="3">
        <f t="shared" si="2"/>
        <v>0</v>
      </c>
      <c r="K28" s="16"/>
      <c r="L28" s="16"/>
      <c r="M28" s="3"/>
      <c r="N28" s="3">
        <f t="shared" si="0"/>
        <v>0</v>
      </c>
      <c r="O28" s="16"/>
      <c r="P28" s="16"/>
      <c r="Q28" s="3"/>
    </row>
    <row r="29" spans="1:17" ht="51.75" customHeight="1">
      <c r="A29" s="20" t="s">
        <v>42</v>
      </c>
      <c r="B29" s="25" t="s">
        <v>37</v>
      </c>
      <c r="C29" s="4" t="s">
        <v>32</v>
      </c>
      <c r="D29" s="2">
        <v>7952106</v>
      </c>
      <c r="E29" s="18" t="s">
        <v>46</v>
      </c>
      <c r="F29" s="47">
        <f t="shared" si="1"/>
        <v>2964.28917</v>
      </c>
      <c r="G29" s="16"/>
      <c r="H29" s="16"/>
      <c r="I29" s="47">
        <v>2964.28917</v>
      </c>
      <c r="J29" s="3">
        <f t="shared" si="2"/>
        <v>0</v>
      </c>
      <c r="K29" s="16"/>
      <c r="L29" s="16"/>
      <c r="M29" s="3"/>
      <c r="N29" s="3">
        <f t="shared" si="0"/>
        <v>0</v>
      </c>
      <c r="O29" s="16"/>
      <c r="P29" s="16"/>
      <c r="Q29" s="3"/>
    </row>
    <row r="30" spans="1:17" ht="48.75" customHeight="1">
      <c r="A30" s="21" t="s">
        <v>56</v>
      </c>
      <c r="B30" s="26" t="s">
        <v>47</v>
      </c>
      <c r="C30" s="4" t="s">
        <v>32</v>
      </c>
      <c r="D30" s="2">
        <v>7952303</v>
      </c>
      <c r="E30" s="2">
        <v>500</v>
      </c>
      <c r="F30" s="39">
        <f t="shared" si="1"/>
        <v>407.512</v>
      </c>
      <c r="G30" s="43"/>
      <c r="H30" s="43"/>
      <c r="I30" s="39">
        <v>407.512</v>
      </c>
      <c r="J30" s="3">
        <f t="shared" si="2"/>
        <v>0</v>
      </c>
      <c r="K30" s="16"/>
      <c r="L30" s="16"/>
      <c r="M30" s="19"/>
      <c r="N30" s="3">
        <f t="shared" si="0"/>
        <v>0</v>
      </c>
      <c r="O30" s="16"/>
      <c r="P30" s="16"/>
      <c r="Q30" s="16"/>
    </row>
    <row r="31" spans="1:17" ht="63.75" customHeight="1">
      <c r="A31" s="21" t="s">
        <v>57</v>
      </c>
      <c r="B31" s="26" t="s">
        <v>48</v>
      </c>
      <c r="C31" s="4" t="s">
        <v>32</v>
      </c>
      <c r="D31" s="2">
        <v>7952305</v>
      </c>
      <c r="E31" s="2">
        <v>500</v>
      </c>
      <c r="F31" s="3">
        <f t="shared" si="1"/>
        <v>90</v>
      </c>
      <c r="G31" s="16"/>
      <c r="H31" s="16"/>
      <c r="I31" s="3">
        <v>90</v>
      </c>
      <c r="J31" s="3">
        <f t="shared" si="2"/>
        <v>0</v>
      </c>
      <c r="K31" s="16"/>
      <c r="L31" s="16"/>
      <c r="M31" s="19"/>
      <c r="N31" s="3">
        <f t="shared" si="0"/>
        <v>0</v>
      </c>
      <c r="O31" s="19"/>
      <c r="P31" s="19"/>
      <c r="Q31" s="19"/>
    </row>
    <row r="32" spans="1:17" ht="45.75" customHeight="1">
      <c r="A32" s="21" t="s">
        <v>44</v>
      </c>
      <c r="B32" s="25" t="s">
        <v>43</v>
      </c>
      <c r="C32" s="4" t="s">
        <v>32</v>
      </c>
      <c r="D32" s="2">
        <v>7952306</v>
      </c>
      <c r="E32" s="2">
        <v>500</v>
      </c>
      <c r="F32" s="39">
        <f t="shared" si="1"/>
        <v>42.276</v>
      </c>
      <c r="G32" s="43"/>
      <c r="H32" s="43"/>
      <c r="I32" s="39">
        <v>42.276</v>
      </c>
      <c r="J32" s="3">
        <f t="shared" si="2"/>
        <v>0</v>
      </c>
      <c r="K32" s="16"/>
      <c r="L32" s="16"/>
      <c r="M32" s="19"/>
      <c r="N32" s="3">
        <f t="shared" si="0"/>
        <v>0</v>
      </c>
      <c r="O32" s="19"/>
      <c r="P32" s="19"/>
      <c r="Q32" s="19"/>
    </row>
    <row r="33" spans="1:17" ht="51" customHeight="1">
      <c r="A33" s="21" t="s">
        <v>83</v>
      </c>
      <c r="B33" s="26" t="s">
        <v>59</v>
      </c>
      <c r="C33" s="4" t="s">
        <v>32</v>
      </c>
      <c r="D33" s="2">
        <v>7952307</v>
      </c>
      <c r="E33" s="2">
        <v>500</v>
      </c>
      <c r="F33" s="39">
        <f t="shared" si="1"/>
        <v>64.471</v>
      </c>
      <c r="G33" s="43"/>
      <c r="H33" s="43"/>
      <c r="I33" s="39">
        <v>64.471</v>
      </c>
      <c r="J33" s="3">
        <f t="shared" si="2"/>
        <v>0</v>
      </c>
      <c r="K33" s="16"/>
      <c r="L33" s="16"/>
      <c r="M33" s="19"/>
      <c r="N33" s="3">
        <f t="shared" si="0"/>
        <v>0</v>
      </c>
      <c r="O33" s="19"/>
      <c r="P33" s="19"/>
      <c r="Q33" s="19"/>
    </row>
    <row r="34" spans="1:17" ht="51" customHeight="1">
      <c r="A34" s="21" t="s">
        <v>92</v>
      </c>
      <c r="B34" s="51" t="s">
        <v>0</v>
      </c>
      <c r="C34" s="4" t="s">
        <v>32</v>
      </c>
      <c r="D34" s="2">
        <v>7951918</v>
      </c>
      <c r="E34" s="2">
        <v>500</v>
      </c>
      <c r="F34" s="45">
        <f>I34</f>
        <v>1410.2652</v>
      </c>
      <c r="G34" s="46"/>
      <c r="H34" s="46"/>
      <c r="I34" s="45">
        <v>1410.2652</v>
      </c>
      <c r="J34" s="3"/>
      <c r="K34" s="16"/>
      <c r="L34" s="16"/>
      <c r="M34" s="19"/>
      <c r="N34" s="3"/>
      <c r="O34" s="19"/>
      <c r="P34" s="19"/>
      <c r="Q34" s="19"/>
    </row>
    <row r="35" spans="1:17" ht="65.25" customHeight="1">
      <c r="A35" s="21" t="s">
        <v>93</v>
      </c>
      <c r="B35" s="51" t="s">
        <v>1</v>
      </c>
      <c r="C35" s="4" t="s">
        <v>32</v>
      </c>
      <c r="D35" s="2">
        <v>7951932</v>
      </c>
      <c r="E35" s="2">
        <v>500</v>
      </c>
      <c r="F35" s="39">
        <f>I35</f>
        <v>75.409</v>
      </c>
      <c r="G35" s="43"/>
      <c r="H35" s="43"/>
      <c r="I35" s="39">
        <v>75.409</v>
      </c>
      <c r="J35" s="3"/>
      <c r="K35" s="16"/>
      <c r="L35" s="16"/>
      <c r="M35" s="19"/>
      <c r="N35" s="3"/>
      <c r="O35" s="19"/>
      <c r="P35" s="19"/>
      <c r="Q35" s="19"/>
    </row>
    <row r="36" spans="1:17" ht="51" customHeight="1">
      <c r="A36" s="21"/>
      <c r="B36" s="27" t="s">
        <v>66</v>
      </c>
      <c r="C36" s="14"/>
      <c r="D36" s="2"/>
      <c r="E36" s="2"/>
      <c r="F36" s="42">
        <f>G36+H36+I36</f>
        <v>7525.00892</v>
      </c>
      <c r="G36" s="15">
        <f>G37+G38</f>
        <v>0</v>
      </c>
      <c r="H36" s="15">
        <f>H37+H38</f>
        <v>6900</v>
      </c>
      <c r="I36" s="50">
        <f>I37+I38</f>
        <v>625.00892</v>
      </c>
      <c r="J36" s="13">
        <f>K36+L36+M36</f>
        <v>0</v>
      </c>
      <c r="K36" s="15">
        <f>K41+K53+K59+K60+K61+K64+K65+K70+K71+K72</f>
        <v>0</v>
      </c>
      <c r="L36" s="15">
        <f>L41+L53+L59+L60+L61+L64+L65+L70+L71+L72</f>
        <v>0</v>
      </c>
      <c r="M36" s="15">
        <f>M41+M53+M59+M60+M61+M64+M65+M70+M71+M72</f>
        <v>0</v>
      </c>
      <c r="N36" s="13">
        <f>O36+P36+Q36</f>
        <v>0</v>
      </c>
      <c r="O36" s="15">
        <f>O41+O53+O59+O60+O61+O64+O65+O70+O71+O72</f>
        <v>0</v>
      </c>
      <c r="P36" s="15">
        <f>P41+P53+P59+P60+P61+P64+P65+P70+P71+P72</f>
        <v>0</v>
      </c>
      <c r="Q36" s="15">
        <f>Q41+Q53+Q59+Q60+Q61+Q64+Q65+Q70+Q71+Q72</f>
        <v>0</v>
      </c>
    </row>
    <row r="37" spans="1:17" ht="45" customHeight="1">
      <c r="A37" s="21" t="s">
        <v>25</v>
      </c>
      <c r="B37" s="25" t="s">
        <v>67</v>
      </c>
      <c r="C37" s="4" t="s">
        <v>68</v>
      </c>
      <c r="D37" s="2">
        <v>7952035</v>
      </c>
      <c r="E37" s="18" t="s">
        <v>46</v>
      </c>
      <c r="F37" s="47">
        <f>I37</f>
        <v>556.00892</v>
      </c>
      <c r="G37" s="48"/>
      <c r="H37" s="48"/>
      <c r="I37" s="47">
        <v>556.00892</v>
      </c>
      <c r="J37" s="13"/>
      <c r="K37" s="15"/>
      <c r="L37" s="15"/>
      <c r="M37" s="15"/>
      <c r="N37" s="13"/>
      <c r="O37" s="15"/>
      <c r="P37" s="15"/>
      <c r="Q37" s="15"/>
    </row>
    <row r="38" spans="1:17" ht="26.25" customHeight="1">
      <c r="A38" s="77" t="s">
        <v>27</v>
      </c>
      <c r="B38" s="74" t="s">
        <v>88</v>
      </c>
      <c r="C38" s="4"/>
      <c r="D38" s="2"/>
      <c r="E38" s="2"/>
      <c r="F38" s="39">
        <f>G38+H38+I38</f>
        <v>6969</v>
      </c>
      <c r="G38" s="44">
        <f>G39+G40</f>
        <v>0</v>
      </c>
      <c r="H38" s="44">
        <f>H39+H40</f>
        <v>6900</v>
      </c>
      <c r="I38" s="19">
        <f>I39+I40</f>
        <v>69</v>
      </c>
      <c r="J38" s="3"/>
      <c r="K38" s="16"/>
      <c r="L38" s="16"/>
      <c r="M38" s="19"/>
      <c r="N38" s="3"/>
      <c r="O38" s="19"/>
      <c r="P38" s="19"/>
      <c r="Q38" s="19"/>
    </row>
    <row r="39" spans="1:17" ht="23.25" customHeight="1">
      <c r="A39" s="78"/>
      <c r="B39" s="75"/>
      <c r="C39" s="4" t="s">
        <v>68</v>
      </c>
      <c r="D39" s="2">
        <v>5226001</v>
      </c>
      <c r="E39" s="18" t="s">
        <v>46</v>
      </c>
      <c r="F39" s="39">
        <f>I39+H39+G39</f>
        <v>6900</v>
      </c>
      <c r="G39" s="43"/>
      <c r="H39" s="44">
        <v>6900</v>
      </c>
      <c r="I39" s="3"/>
      <c r="J39" s="3"/>
      <c r="K39" s="16"/>
      <c r="L39" s="16"/>
      <c r="M39" s="19"/>
      <c r="N39" s="3"/>
      <c r="O39" s="19"/>
      <c r="P39" s="19"/>
      <c r="Q39" s="19"/>
    </row>
    <row r="40" spans="1:17" ht="48.75" customHeight="1">
      <c r="A40" s="79"/>
      <c r="B40" s="76"/>
      <c r="C40" s="4" t="s">
        <v>68</v>
      </c>
      <c r="D40" s="2">
        <v>9226001</v>
      </c>
      <c r="E40" s="18" t="s">
        <v>46</v>
      </c>
      <c r="F40" s="3">
        <f>I40</f>
        <v>69</v>
      </c>
      <c r="G40" s="43"/>
      <c r="H40" s="43"/>
      <c r="I40" s="3">
        <v>69</v>
      </c>
      <c r="J40" s="3"/>
      <c r="K40" s="16"/>
      <c r="L40" s="16"/>
      <c r="M40" s="19"/>
      <c r="N40" s="3"/>
      <c r="O40" s="19"/>
      <c r="P40" s="19"/>
      <c r="Q40" s="19"/>
    </row>
    <row r="41" spans="1:17" ht="51" customHeight="1">
      <c r="A41" s="21"/>
      <c r="B41" s="27" t="s">
        <v>69</v>
      </c>
      <c r="C41" s="14"/>
      <c r="D41" s="2"/>
      <c r="E41" s="2"/>
      <c r="F41" s="42">
        <f>G41+H41+I41</f>
        <v>1009.60332</v>
      </c>
      <c r="G41" s="15">
        <f>G42+G43</f>
        <v>0</v>
      </c>
      <c r="H41" s="15">
        <f>H42+H43</f>
        <v>0</v>
      </c>
      <c r="I41" s="50">
        <f>I42+I43</f>
        <v>1009.60332</v>
      </c>
      <c r="J41" s="13">
        <f>K41+L41+M41</f>
        <v>0</v>
      </c>
      <c r="K41" s="15">
        <f>K43+K60+K61+K64+K65+K70+K71+K72+K73+K74</f>
        <v>0</v>
      </c>
      <c r="L41" s="15">
        <f>L43+L60+L61+L64+L65+L70+L71+L72+L73+L74</f>
        <v>0</v>
      </c>
      <c r="M41" s="15">
        <f>M43+M60+M61+M64+M65+M70+M71+M72+M73+M74</f>
        <v>0</v>
      </c>
      <c r="N41" s="13">
        <f>O41+P41+Q41</f>
        <v>0</v>
      </c>
      <c r="O41" s="15">
        <f>O43+O60+O61+O64+O65+O70+O71+O72+O73+O74</f>
        <v>0</v>
      </c>
      <c r="P41" s="15">
        <f>P43+P60+P61+P64+P65+P70+P71+P72+P73+P74</f>
        <v>0</v>
      </c>
      <c r="Q41" s="15">
        <f>Q43+Q60+Q61+Q64+Q65+Q70+Q71+Q72+Q73+Q74</f>
        <v>0</v>
      </c>
    </row>
    <row r="42" spans="1:17" ht="32.25" customHeight="1">
      <c r="A42" s="21" t="s">
        <v>25</v>
      </c>
      <c r="B42" s="25" t="s">
        <v>70</v>
      </c>
      <c r="C42" s="4" t="s">
        <v>71</v>
      </c>
      <c r="D42" s="2">
        <v>7952033</v>
      </c>
      <c r="E42" s="18" t="s">
        <v>46</v>
      </c>
      <c r="F42" s="47">
        <f>I42</f>
        <v>929.60332</v>
      </c>
      <c r="G42" s="48"/>
      <c r="H42" s="48"/>
      <c r="I42" s="47">
        <v>929.60332</v>
      </c>
      <c r="J42" s="13"/>
      <c r="K42" s="15"/>
      <c r="L42" s="15"/>
      <c r="M42" s="15"/>
      <c r="N42" s="13"/>
      <c r="O42" s="15"/>
      <c r="P42" s="15"/>
      <c r="Q42" s="15"/>
    </row>
    <row r="43" spans="1:17" ht="51" customHeight="1">
      <c r="A43" s="21" t="s">
        <v>27</v>
      </c>
      <c r="B43" s="25" t="s">
        <v>89</v>
      </c>
      <c r="C43" s="4" t="s">
        <v>71</v>
      </c>
      <c r="D43" s="2">
        <v>7952034</v>
      </c>
      <c r="E43" s="18" t="s">
        <v>46</v>
      </c>
      <c r="F43" s="39">
        <f>I43</f>
        <v>80</v>
      </c>
      <c r="G43" s="16"/>
      <c r="H43" s="16"/>
      <c r="I43" s="39">
        <v>80</v>
      </c>
      <c r="J43" s="3"/>
      <c r="K43" s="16"/>
      <c r="L43" s="16"/>
      <c r="M43" s="19"/>
      <c r="N43" s="3"/>
      <c r="O43" s="19"/>
      <c r="P43" s="19"/>
      <c r="Q43" s="19"/>
    </row>
    <row r="44" spans="1:17" ht="54.75" customHeight="1">
      <c r="A44" s="21"/>
      <c r="B44" s="27" t="s">
        <v>85</v>
      </c>
      <c r="C44" s="14"/>
      <c r="D44" s="2"/>
      <c r="E44" s="2"/>
      <c r="F44" s="13">
        <f>G44+H44+I44</f>
        <v>1393.46</v>
      </c>
      <c r="G44" s="15">
        <f>G45+G46</f>
        <v>0</v>
      </c>
      <c r="H44" s="15">
        <f>H45+H46</f>
        <v>0</v>
      </c>
      <c r="I44" s="15">
        <f>I45+I46</f>
        <v>1393.46</v>
      </c>
      <c r="J44" s="13">
        <f>K44+L44+M44</f>
        <v>0</v>
      </c>
      <c r="K44" s="15">
        <f>K53+K65+K70+K71+K72+K73+K74+K75+K76+K77</f>
        <v>0</v>
      </c>
      <c r="L44" s="15">
        <f>L53+L65+L70+L71+L72+L73+L74+L75+L76+L77</f>
        <v>0</v>
      </c>
      <c r="M44" s="15">
        <f>M53+M65+M70+M71+M72+M73+M74+M75+M76+M77</f>
        <v>0</v>
      </c>
      <c r="N44" s="13">
        <f>O44+P44+Q44</f>
        <v>0</v>
      </c>
      <c r="O44" s="15">
        <f>O53+O65+O70+O71+O72+O73+O74+O75+O76+O77</f>
        <v>0</v>
      </c>
      <c r="P44" s="15">
        <f>P53+P65+P70+P71+P72+P73+P74+P75+P76+P77</f>
        <v>0</v>
      </c>
      <c r="Q44" s="15">
        <f>Q53+Q65+Q70+Q71+Q72+Q73+Q74+Q75+Q76+Q77</f>
        <v>0</v>
      </c>
    </row>
    <row r="45" spans="1:17" ht="42.75" customHeight="1">
      <c r="A45" s="21" t="s">
        <v>25</v>
      </c>
      <c r="B45" s="51" t="s">
        <v>3</v>
      </c>
      <c r="C45" s="4" t="s">
        <v>2</v>
      </c>
      <c r="D45" s="2">
        <v>7954812</v>
      </c>
      <c r="E45" s="18" t="s">
        <v>64</v>
      </c>
      <c r="F45" s="39">
        <f aca="true" t="shared" si="3" ref="F45:F51">I45</f>
        <v>557.384</v>
      </c>
      <c r="G45" s="52"/>
      <c r="H45" s="52"/>
      <c r="I45" s="53">
        <v>557.384</v>
      </c>
      <c r="J45" s="13"/>
      <c r="K45" s="15"/>
      <c r="L45" s="15"/>
      <c r="M45" s="15"/>
      <c r="N45" s="13"/>
      <c r="O45" s="15"/>
      <c r="P45" s="15"/>
      <c r="Q45" s="15"/>
    </row>
    <row r="46" spans="1:17" ht="42" customHeight="1">
      <c r="A46" s="21" t="s">
        <v>27</v>
      </c>
      <c r="B46" s="51" t="s">
        <v>4</v>
      </c>
      <c r="C46" s="4" t="s">
        <v>2</v>
      </c>
      <c r="D46" s="2">
        <v>7954813</v>
      </c>
      <c r="E46" s="18" t="s">
        <v>64</v>
      </c>
      <c r="F46" s="39">
        <f t="shared" si="3"/>
        <v>836.076</v>
      </c>
      <c r="G46" s="52"/>
      <c r="H46" s="52"/>
      <c r="I46" s="53">
        <v>836.076</v>
      </c>
      <c r="J46" s="13"/>
      <c r="K46" s="15"/>
      <c r="L46" s="15"/>
      <c r="M46" s="15"/>
      <c r="N46" s="13"/>
      <c r="O46" s="15"/>
      <c r="P46" s="15"/>
      <c r="Q46" s="15"/>
    </row>
    <row r="47" spans="1:17" ht="48" customHeight="1">
      <c r="A47" s="21"/>
      <c r="B47" s="27" t="s">
        <v>86</v>
      </c>
      <c r="C47" s="4"/>
      <c r="D47" s="2"/>
      <c r="E47" s="18"/>
      <c r="F47" s="57">
        <f>G47+H47+I47</f>
        <v>8690.374800000001</v>
      </c>
      <c r="G47" s="49">
        <f>G48+G49+G50+G51+G52</f>
        <v>0</v>
      </c>
      <c r="H47" s="49">
        <f>H48+H49+H50+H51+H52</f>
        <v>0</v>
      </c>
      <c r="I47" s="49">
        <f>I48+I49+I50+I51+I52</f>
        <v>8690.374800000001</v>
      </c>
      <c r="J47" s="13"/>
      <c r="K47" s="15"/>
      <c r="L47" s="15"/>
      <c r="M47" s="15"/>
      <c r="N47" s="13"/>
      <c r="O47" s="15"/>
      <c r="P47" s="15"/>
      <c r="Q47" s="15"/>
    </row>
    <row r="48" spans="1:17" ht="51" customHeight="1">
      <c r="A48" s="20" t="s">
        <v>25</v>
      </c>
      <c r="B48" s="25" t="s">
        <v>6</v>
      </c>
      <c r="C48" s="4" t="s">
        <v>72</v>
      </c>
      <c r="D48" s="2">
        <v>7952032</v>
      </c>
      <c r="E48" s="18" t="s">
        <v>73</v>
      </c>
      <c r="F48" s="39">
        <f t="shared" si="3"/>
        <v>5191.448</v>
      </c>
      <c r="G48" s="16"/>
      <c r="H48" s="16"/>
      <c r="I48" s="39">
        <v>5191.448</v>
      </c>
      <c r="J48" s="13"/>
      <c r="K48" s="15"/>
      <c r="L48" s="15"/>
      <c r="M48" s="15"/>
      <c r="N48" s="13"/>
      <c r="O48" s="15"/>
      <c r="P48" s="15"/>
      <c r="Q48" s="15"/>
    </row>
    <row r="49" spans="1:17" ht="62.25" customHeight="1">
      <c r="A49" s="20" t="s">
        <v>27</v>
      </c>
      <c r="B49" s="51" t="s">
        <v>5</v>
      </c>
      <c r="C49" s="4" t="s">
        <v>72</v>
      </c>
      <c r="D49" s="2">
        <v>7952037</v>
      </c>
      <c r="E49" s="18" t="s">
        <v>64</v>
      </c>
      <c r="F49" s="45">
        <f t="shared" si="3"/>
        <v>667.8028</v>
      </c>
      <c r="G49" s="46"/>
      <c r="H49" s="46"/>
      <c r="I49" s="45">
        <v>667.8028</v>
      </c>
      <c r="J49" s="13"/>
      <c r="K49" s="15"/>
      <c r="L49" s="15"/>
      <c r="M49" s="15"/>
      <c r="N49" s="13"/>
      <c r="O49" s="15"/>
      <c r="P49" s="15"/>
      <c r="Q49" s="15"/>
    </row>
    <row r="50" spans="1:17" ht="45" customHeight="1">
      <c r="A50" s="20" t="s">
        <v>38</v>
      </c>
      <c r="B50" s="51" t="s">
        <v>7</v>
      </c>
      <c r="C50" s="4" t="s">
        <v>72</v>
      </c>
      <c r="D50" s="2">
        <v>7952038</v>
      </c>
      <c r="E50" s="18" t="s">
        <v>73</v>
      </c>
      <c r="F50" s="39">
        <f t="shared" si="3"/>
        <v>1016.474</v>
      </c>
      <c r="G50" s="43"/>
      <c r="H50" s="43"/>
      <c r="I50" s="39">
        <v>1016.474</v>
      </c>
      <c r="J50" s="13"/>
      <c r="K50" s="15"/>
      <c r="L50" s="15"/>
      <c r="M50" s="15"/>
      <c r="N50" s="13"/>
      <c r="O50" s="15"/>
      <c r="P50" s="15"/>
      <c r="Q50" s="15"/>
    </row>
    <row r="51" spans="1:17" ht="51" customHeight="1">
      <c r="A51" s="20" t="s">
        <v>39</v>
      </c>
      <c r="B51" s="25" t="s">
        <v>8</v>
      </c>
      <c r="C51" s="4" t="s">
        <v>72</v>
      </c>
      <c r="D51" s="2">
        <v>7952039</v>
      </c>
      <c r="E51" s="18" t="s">
        <v>73</v>
      </c>
      <c r="F51" s="39">
        <f t="shared" si="3"/>
        <v>898.988</v>
      </c>
      <c r="G51" s="43"/>
      <c r="H51" s="43"/>
      <c r="I51" s="39">
        <v>898.988</v>
      </c>
      <c r="J51" s="13"/>
      <c r="K51" s="15"/>
      <c r="L51" s="15"/>
      <c r="M51" s="15"/>
      <c r="N51" s="13"/>
      <c r="O51" s="15"/>
      <c r="P51" s="15"/>
      <c r="Q51" s="15"/>
    </row>
    <row r="52" spans="1:17" ht="42" customHeight="1">
      <c r="A52" s="20" t="s">
        <v>40</v>
      </c>
      <c r="B52" s="25" t="s">
        <v>90</v>
      </c>
      <c r="C52" s="4" t="s">
        <v>72</v>
      </c>
      <c r="D52" s="2">
        <v>7952041</v>
      </c>
      <c r="E52" s="18" t="s">
        <v>73</v>
      </c>
      <c r="F52" s="39">
        <f>I52</f>
        <v>915.662</v>
      </c>
      <c r="G52" s="43"/>
      <c r="H52" s="43"/>
      <c r="I52" s="39">
        <v>915.662</v>
      </c>
      <c r="J52" s="13"/>
      <c r="K52" s="15"/>
      <c r="L52" s="15"/>
      <c r="M52" s="15"/>
      <c r="N52" s="13"/>
      <c r="O52" s="15"/>
      <c r="P52" s="15"/>
      <c r="Q52" s="15"/>
    </row>
    <row r="53" spans="1:17" ht="22.5">
      <c r="A53" s="9"/>
      <c r="B53" s="10" t="s">
        <v>16</v>
      </c>
      <c r="C53" s="5"/>
      <c r="D53" s="5"/>
      <c r="E53" s="5"/>
      <c r="F53" s="58">
        <f>G53+H53+I53</f>
        <v>62912.83248000001</v>
      </c>
      <c r="G53" s="15">
        <f>G16+G22+G36+G41+G44+G47</f>
        <v>0</v>
      </c>
      <c r="H53" s="15">
        <f>H16+H22+H36+H41+H44+H47</f>
        <v>16900</v>
      </c>
      <c r="I53" s="50">
        <f>I16+I22+I36+I41+I44+I47</f>
        <v>46012.83248000001</v>
      </c>
      <c r="J53" s="17">
        <f>K53+L53+M53</f>
        <v>0</v>
      </c>
      <c r="K53" s="15">
        <f>K22</f>
        <v>0</v>
      </c>
      <c r="L53" s="15">
        <f>L22</f>
        <v>0</v>
      </c>
      <c r="M53" s="15">
        <f>M22</f>
        <v>0</v>
      </c>
      <c r="N53" s="17">
        <f>O53+P53+Q53</f>
        <v>0</v>
      </c>
      <c r="O53" s="15">
        <f>O22</f>
        <v>0</v>
      </c>
      <c r="P53" s="15">
        <f>P22</f>
        <v>0</v>
      </c>
      <c r="Q53" s="15">
        <f>Q22</f>
        <v>0</v>
      </c>
    </row>
    <row r="54" spans="1:17" ht="22.5">
      <c r="A54" s="59"/>
      <c r="B54" s="60"/>
      <c r="C54" s="61"/>
      <c r="D54" s="61"/>
      <c r="E54" s="61"/>
      <c r="F54" s="62"/>
      <c r="G54" s="63"/>
      <c r="H54" s="63"/>
      <c r="I54" s="64"/>
      <c r="J54" s="65"/>
      <c r="K54" s="63"/>
      <c r="L54" s="63"/>
      <c r="M54" s="63"/>
      <c r="N54" s="65"/>
      <c r="O54" s="63"/>
      <c r="P54" s="63"/>
      <c r="Q54" s="63"/>
    </row>
    <row r="55" spans="1:17" ht="22.5">
      <c r="A55" s="59"/>
      <c r="B55" s="60"/>
      <c r="C55" s="61"/>
      <c r="D55" s="61"/>
      <c r="E55" s="61"/>
      <c r="F55" s="62"/>
      <c r="G55" s="63"/>
      <c r="H55" s="63"/>
      <c r="I55" s="64"/>
      <c r="J55" s="65"/>
      <c r="K55" s="63"/>
      <c r="L55" s="63"/>
      <c r="M55" s="63"/>
      <c r="N55" s="65"/>
      <c r="O55" s="63"/>
      <c r="P55" s="63"/>
      <c r="Q55" s="63"/>
    </row>
    <row r="56" spans="1:17" ht="22.5">
      <c r="A56" s="59"/>
      <c r="B56" s="60"/>
      <c r="C56" s="61"/>
      <c r="D56" s="61"/>
      <c r="E56" s="61"/>
      <c r="F56" s="62"/>
      <c r="G56" s="63"/>
      <c r="H56" s="63"/>
      <c r="I56" s="64"/>
      <c r="J56" s="65"/>
      <c r="K56" s="63"/>
      <c r="L56" s="63"/>
      <c r="M56" s="63"/>
      <c r="N56" s="65"/>
      <c r="O56" s="63"/>
      <c r="P56" s="63"/>
      <c r="Q56" s="63"/>
    </row>
    <row r="57" spans="1:17" ht="22.5">
      <c r="A57" s="59"/>
      <c r="B57" s="60"/>
      <c r="C57" s="61"/>
      <c r="D57" s="61"/>
      <c r="E57" s="61"/>
      <c r="F57" s="62"/>
      <c r="G57" s="63"/>
      <c r="H57" s="63"/>
      <c r="I57" s="64"/>
      <c r="J57" s="65"/>
      <c r="K57" s="63"/>
      <c r="L57" s="63"/>
      <c r="M57" s="63"/>
      <c r="N57" s="65"/>
      <c r="O57" s="63"/>
      <c r="P57" s="63"/>
      <c r="Q57" s="63"/>
    </row>
    <row r="58" spans="1:17" ht="22.5">
      <c r="A58" s="59"/>
      <c r="B58" s="60"/>
      <c r="C58" s="61"/>
      <c r="D58" s="61"/>
      <c r="E58" s="61"/>
      <c r="F58" s="62"/>
      <c r="G58" s="63"/>
      <c r="H58" s="63"/>
      <c r="I58" s="64"/>
      <c r="J58" s="65"/>
      <c r="K58" s="63"/>
      <c r="L58" s="63"/>
      <c r="M58" s="63"/>
      <c r="N58" s="65"/>
      <c r="O58" s="63"/>
      <c r="P58" s="63"/>
      <c r="Q58" s="63"/>
    </row>
    <row r="60" spans="2:7" ht="20.25">
      <c r="B60" s="6" t="s">
        <v>53</v>
      </c>
      <c r="G60" s="1"/>
    </row>
    <row r="61" spans="1:8" ht="42">
      <c r="A61" s="2" t="s">
        <v>9</v>
      </c>
      <c r="B61" s="29" t="s">
        <v>15</v>
      </c>
      <c r="C61" s="83" t="s">
        <v>54</v>
      </c>
      <c r="D61" s="83"/>
      <c r="E61" s="83"/>
      <c r="F61" s="30" t="s">
        <v>30</v>
      </c>
      <c r="G61" s="30" t="s">
        <v>45</v>
      </c>
      <c r="H61" s="30" t="s">
        <v>55</v>
      </c>
    </row>
    <row r="62" spans="1:8" ht="21">
      <c r="A62" s="28"/>
      <c r="B62" s="32" t="s">
        <v>74</v>
      </c>
      <c r="C62" s="84" t="s">
        <v>76</v>
      </c>
      <c r="D62" s="85"/>
      <c r="E62" s="86"/>
      <c r="F62" s="41">
        <f>F63</f>
        <v>13247.85745</v>
      </c>
      <c r="G62" s="33">
        <f>G63</f>
        <v>0</v>
      </c>
      <c r="H62" s="33">
        <f>H63</f>
        <v>0</v>
      </c>
    </row>
    <row r="63" spans="1:8" ht="21">
      <c r="A63" s="20" t="s">
        <v>25</v>
      </c>
      <c r="B63" s="29" t="s">
        <v>75</v>
      </c>
      <c r="C63" s="87" t="s">
        <v>63</v>
      </c>
      <c r="D63" s="88"/>
      <c r="E63" s="89"/>
      <c r="F63" s="54">
        <f>F16</f>
        <v>13247.85745</v>
      </c>
      <c r="G63" s="40">
        <f>G16</f>
        <v>0</v>
      </c>
      <c r="H63" s="40">
        <v>0</v>
      </c>
    </row>
    <row r="64" spans="1:8" ht="21">
      <c r="A64" s="31"/>
      <c r="B64" s="32" t="s">
        <v>28</v>
      </c>
      <c r="C64" s="84" t="s">
        <v>29</v>
      </c>
      <c r="D64" s="85"/>
      <c r="E64" s="86"/>
      <c r="F64" s="66">
        <f>F65+F66+F67</f>
        <v>39581.140230000005</v>
      </c>
      <c r="G64" s="33">
        <f>G65+G66+G67</f>
        <v>0</v>
      </c>
      <c r="H64" s="33">
        <f>H65+H66+H67</f>
        <v>0</v>
      </c>
    </row>
    <row r="65" spans="1:8" ht="21">
      <c r="A65" s="20" t="s">
        <v>25</v>
      </c>
      <c r="B65" s="34" t="s">
        <v>33</v>
      </c>
      <c r="C65" s="87" t="s">
        <v>32</v>
      </c>
      <c r="D65" s="88"/>
      <c r="E65" s="89"/>
      <c r="F65" s="56">
        <f>F22</f>
        <v>31046.527990000002</v>
      </c>
      <c r="G65" s="36">
        <f>J22</f>
        <v>0</v>
      </c>
      <c r="H65" s="36">
        <f>N22</f>
        <v>0</v>
      </c>
    </row>
    <row r="66" spans="1:8" ht="21">
      <c r="A66" s="20" t="s">
        <v>27</v>
      </c>
      <c r="B66" s="34" t="s">
        <v>77</v>
      </c>
      <c r="C66" s="87" t="s">
        <v>68</v>
      </c>
      <c r="D66" s="88"/>
      <c r="E66" s="89"/>
      <c r="F66" s="56">
        <f>F36</f>
        <v>7525.00892</v>
      </c>
      <c r="G66" s="36">
        <f>J23</f>
        <v>0</v>
      </c>
      <c r="H66" s="36">
        <f>N23</f>
        <v>0</v>
      </c>
    </row>
    <row r="67" spans="1:8" ht="21">
      <c r="A67" s="20" t="s">
        <v>38</v>
      </c>
      <c r="B67" s="34" t="s">
        <v>78</v>
      </c>
      <c r="C67" s="87" t="s">
        <v>71</v>
      </c>
      <c r="D67" s="88"/>
      <c r="E67" s="89"/>
      <c r="F67" s="56">
        <f>F41</f>
        <v>1009.60332</v>
      </c>
      <c r="G67" s="36">
        <f>J24</f>
        <v>0</v>
      </c>
      <c r="H67" s="36">
        <f>N24</f>
        <v>0</v>
      </c>
    </row>
    <row r="68" spans="1:8" ht="20.25">
      <c r="A68" s="20"/>
      <c r="B68" s="32" t="s">
        <v>79</v>
      </c>
      <c r="C68" s="84" t="s">
        <v>81</v>
      </c>
      <c r="D68" s="85"/>
      <c r="E68" s="86"/>
      <c r="F68" s="66">
        <f>F69+F70</f>
        <v>10083.8348</v>
      </c>
      <c r="G68" s="33">
        <f>G69+G70</f>
        <v>0</v>
      </c>
      <c r="H68" s="33">
        <f>H69+H70</f>
        <v>0</v>
      </c>
    </row>
    <row r="69" spans="1:8" ht="21">
      <c r="A69" s="20" t="s">
        <v>25</v>
      </c>
      <c r="B69" s="34" t="s">
        <v>84</v>
      </c>
      <c r="C69" s="87" t="s">
        <v>2</v>
      </c>
      <c r="D69" s="88"/>
      <c r="E69" s="89"/>
      <c r="F69" s="68">
        <f>F44</f>
        <v>1393.46</v>
      </c>
      <c r="G69" s="33"/>
      <c r="H69" s="33"/>
    </row>
    <row r="70" spans="1:8" ht="21">
      <c r="A70" s="20" t="s">
        <v>27</v>
      </c>
      <c r="B70" s="34" t="s">
        <v>80</v>
      </c>
      <c r="C70" s="87" t="s">
        <v>72</v>
      </c>
      <c r="D70" s="88"/>
      <c r="E70" s="89"/>
      <c r="F70" s="55">
        <f>F47</f>
        <v>8690.374800000001</v>
      </c>
      <c r="G70" s="36">
        <f>J26</f>
        <v>0</v>
      </c>
      <c r="H70" s="36">
        <f>N26</f>
        <v>0</v>
      </c>
    </row>
    <row r="71" spans="1:8" ht="21">
      <c r="A71" s="31"/>
      <c r="B71" s="35" t="s">
        <v>17</v>
      </c>
      <c r="C71" s="82"/>
      <c r="D71" s="82"/>
      <c r="E71" s="82"/>
      <c r="F71" s="42">
        <f>F62+F64+F68</f>
        <v>62912.83248</v>
      </c>
      <c r="G71" s="13">
        <f>G62+G64+G68</f>
        <v>0</v>
      </c>
      <c r="H71" s="13">
        <f>H62+H64+H68</f>
        <v>0</v>
      </c>
    </row>
  </sheetData>
  <sheetProtection/>
  <mergeCells count="35">
    <mergeCell ref="C66:E66"/>
    <mergeCell ref="A11:I11"/>
    <mergeCell ref="A14:A15"/>
    <mergeCell ref="F14:F15"/>
    <mergeCell ref="G14:I14"/>
    <mergeCell ref="N6:Q6"/>
    <mergeCell ref="N7:Q7"/>
    <mergeCell ref="N8:Q8"/>
    <mergeCell ref="N9:Q9"/>
    <mergeCell ref="N1:Q1"/>
    <mergeCell ref="N2:Q2"/>
    <mergeCell ref="N3:Q3"/>
    <mergeCell ref="N4:Q4"/>
    <mergeCell ref="P13:Q13"/>
    <mergeCell ref="A10:Q10"/>
    <mergeCell ref="C71:E71"/>
    <mergeCell ref="C61:E61"/>
    <mergeCell ref="C64:E64"/>
    <mergeCell ref="C65:E65"/>
    <mergeCell ref="C70:E70"/>
    <mergeCell ref="C67:E67"/>
    <mergeCell ref="C69:E69"/>
    <mergeCell ref="C62:E62"/>
    <mergeCell ref="C68:E68"/>
    <mergeCell ref="C63:E63"/>
    <mergeCell ref="O14:Q14"/>
    <mergeCell ref="K14:M14"/>
    <mergeCell ref="B38:B40"/>
    <mergeCell ref="A38:A40"/>
    <mergeCell ref="B14:B15"/>
    <mergeCell ref="B18:B20"/>
    <mergeCell ref="C14:E14"/>
    <mergeCell ref="J14:J15"/>
    <mergeCell ref="A18:A20"/>
    <mergeCell ref="N14:N15"/>
  </mergeCells>
  <printOptions/>
  <pageMargins left="0.3937007874015748" right="0" top="0.984251968503937" bottom="0.7874015748031497" header="0.5118110236220472" footer="0.5118110236220472"/>
  <pageSetup fitToHeight="12" fitToWidth="1" horizontalDpi="600" verticalDpi="600" orientation="landscape" paperSize="9" scale="4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Малышева Наталья Геннадьевна</cp:lastModifiedBy>
  <cp:lastPrinted>2013-12-23T10:22:48Z</cp:lastPrinted>
  <dcterms:created xsi:type="dcterms:W3CDTF">1996-10-08T23:32:33Z</dcterms:created>
  <dcterms:modified xsi:type="dcterms:W3CDTF">2013-12-27T06:06:28Z</dcterms:modified>
  <cp:category/>
  <cp:version/>
  <cp:contentType/>
  <cp:contentStatus/>
</cp:coreProperties>
</file>