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'Лист1'!$A$1:$Q$97</definedName>
  </definedNames>
  <calcPr fullCalcOnLoad="1"/>
</workbook>
</file>

<file path=xl/sharedStrings.xml><?xml version="1.0" encoding="utf-8"?>
<sst xmlns="http://schemas.openxmlformats.org/spreadsheetml/2006/main" count="336" uniqueCount="226">
  <si>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</si>
  <si>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</si>
  <si>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</si>
  <si>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</si>
  <si>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</si>
  <si>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</si>
  <si>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</si>
  <si>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</si>
  <si>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</si>
  <si>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</si>
  <si>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</si>
  <si>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</si>
  <si>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</si>
  <si>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</si>
  <si>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</si>
  <si>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</si>
  <si>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</si>
  <si>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</si>
  <si>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</si>
  <si>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</si>
  <si>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</si>
  <si>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</si>
  <si>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</si>
  <si>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</si>
  <si>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</si>
  <si>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</si>
  <si>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</si>
  <si>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</si>
  <si>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</si>
  <si>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</si>
  <si>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</si>
  <si>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</si>
  <si>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</si>
  <si>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</si>
  <si>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</si>
  <si>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</si>
  <si>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</si>
  <si>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</si>
  <si>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</si>
  <si>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</si>
  <si>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</si>
  <si>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</si>
  <si>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</si>
  <si>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</si>
  <si>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</si>
  <si>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</si>
  <si>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</si>
  <si>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</si>
  <si>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</si>
  <si>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</si>
  <si>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</si>
  <si>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</si>
  <si>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</si>
  <si>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</si>
  <si>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</si>
  <si>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</si>
  <si>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</si>
  <si>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</si>
  <si>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</si>
  <si>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</si>
  <si>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</si>
  <si>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</si>
  <si>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</si>
  <si>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</si>
  <si>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</si>
  <si>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</si>
  <si>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</si>
  <si>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</si>
  <si>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</si>
  <si>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</si>
  <si>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</si>
  <si>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</si>
  <si>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</si>
  <si>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</si>
  <si>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</si>
  <si>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</si>
  <si>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</si>
  <si>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</si>
  <si>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</si>
  <si>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</si>
  <si>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</si>
  <si>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</si>
  <si>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</si>
  <si>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</si>
  <si>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</si>
  <si>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</si>
  <si>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</si>
  <si>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</si>
  <si>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</si>
  <si>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</si>
  <si>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0410081030</t>
  </si>
  <si>
    <t>0410081040</t>
  </si>
  <si>
    <t>1020089430</t>
  </si>
  <si>
    <t>1020089630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</si>
  <si>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</si>
  <si>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</si>
  <si>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</si>
  <si>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</si>
  <si>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</si>
  <si>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</si>
  <si>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</si>
  <si>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</si>
  <si>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</si>
  <si>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10</t>
  </si>
  <si>
    <t xml:space="preserve"> Капитальный ремонт зданий (сооружений) МБДОУ д/с № 13</t>
  </si>
  <si>
    <t xml:space="preserve"> Капитальный ремонт зданий (сооружений) МБДОУ д/с № 24</t>
  </si>
  <si>
    <t xml:space="preserve"> Капитальный ремонт зданий (сооружений) МБОУ "Гимназия № 164"</t>
  </si>
  <si>
    <t>1020089410</t>
  </si>
  <si>
    <t xml:space="preserve"> Капитальный ремонт зданий (сооружений) МБОУ "СОШ № 169"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</si>
  <si>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</si>
  <si>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</si>
  <si>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объектов дополнительного образования</t>
  </si>
  <si>
    <t>Капитальный ремонт кровли здания МБУ ДО "ЦО "Перспектива" по ул. Комсомольская, 17</t>
  </si>
  <si>
    <t>0703</t>
  </si>
  <si>
    <t>1020089230</t>
  </si>
  <si>
    <t>Капитальный ремонт лестницы главного входа в здание МБУ ДО ДМШ по ул. Комсомольская, 21</t>
  </si>
  <si>
    <t>1020089240</t>
  </si>
  <si>
    <t>0410081060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</si>
  <si>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</si>
  <si>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</si>
  <si>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</si>
  <si>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</si>
  <si>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</si>
  <si>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2019 год</t>
  </si>
  <si>
    <t>Дополнительное образование</t>
  </si>
  <si>
    <t>Физическая культура и спорт</t>
  </si>
  <si>
    <t>1100</t>
  </si>
  <si>
    <t>Массовый спорт</t>
  </si>
  <si>
    <t>от 15.12.2016  № 32-190р</t>
  </si>
  <si>
    <t xml:space="preserve">Выполнение работ по разработке проектно-сметной документации на капитальный ремонт системы отопления, горячего и холодного водоснабжения МБДОУ д/с № 24 </t>
  </si>
  <si>
    <t>1020089500</t>
  </si>
  <si>
    <t>0410081010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</si>
  <si>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</si>
  <si>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зданий (сооружений) МКУ ЦОДОУ  в целях выполнения требований пожарной безопасности</t>
  </si>
  <si>
    <t xml:space="preserve"> Капитальный ремонт зданий (сооружений) МКУ ЦОДОУ  </t>
  </si>
  <si>
    <t xml:space="preserve"> Капитальный ремонт зданий (сооружений) МБУ "МЦ" в целях выполнения требований пожарной безопасности </t>
  </si>
  <si>
    <t>0707</t>
  </si>
  <si>
    <t>0410081050</t>
  </si>
  <si>
    <t>Капитальный ремонт объектов молодежной политики</t>
  </si>
  <si>
    <t>10.</t>
  </si>
  <si>
    <t>10.1.</t>
  </si>
  <si>
    <t>Молодежная политика</t>
  </si>
  <si>
    <t>Капитальный ремонт зданий (сооружений) муниципальных учреждений культуры в целях выполнения требований пожарной безопасности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</si>
  <si>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</si>
  <si>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приборов отопления в здании МБУ "Библиотека"</t>
  </si>
  <si>
    <t>Капитальный ремонт здания "Городская эстрада" по ул. Парковая, 14А</t>
  </si>
  <si>
    <t xml:space="preserve"> Капитальный ремонт многоквартирного дома муниципального жилищного фонда по ул. Калинина, 13В</t>
  </si>
  <si>
    <t>Капитальный ремонт объектов коммунального хозяйства</t>
  </si>
  <si>
    <t>Капитальный ремонт транзитного магистрального трубопровода теплосети ГРЭС-2-ТП-1, II очереди на участке от Н.О.-21 до Н.О.-23</t>
  </si>
  <si>
    <t>0502</t>
  </si>
  <si>
    <t>11100S5710</t>
  </si>
  <si>
    <t>1110075710</t>
  </si>
  <si>
    <t>1110085710</t>
  </si>
  <si>
    <t>Капитальный ремонт кровли здания МБДОУ д/с № 28, расположенного по адресу: г. Зеленогорск, ул. Набережная, 56</t>
  </si>
  <si>
    <t>1020078400</t>
  </si>
  <si>
    <t>10200S8400</t>
  </si>
  <si>
    <t>Выполнение работ по разработке проектно-сметной документации на проведение капитального ремонта кровли здания МКУ ЦОДОУ, расположенного по ул. Энергетиков, 3 Б</t>
  </si>
  <si>
    <t>1020089510</t>
  </si>
  <si>
    <t>10.2.</t>
  </si>
  <si>
    <t>11.</t>
  </si>
  <si>
    <t>11.1.</t>
  </si>
  <si>
    <t xml:space="preserve">Капитальный ремонт общеобразовательных учреждений </t>
  </si>
  <si>
    <t>0410075630</t>
  </si>
  <si>
    <t>Коммунальное хозяйство</t>
  </si>
  <si>
    <t>Замена дверей и люка на противопожарные, расположенных в здании по ул. Майское шоссе, 5</t>
  </si>
  <si>
    <t>0505</t>
  </si>
  <si>
    <t>Другие вопросы в области жилищно-коммунального хозяйства</t>
  </si>
  <si>
    <t>Капитальный ремонт прочих объектов жилищно-коммунального хозяйства</t>
  </si>
  <si>
    <t>Капитальный ремонт системы отопления, горячего и холодного водоснабжения МБДОУ д/с № 24, расположенного по адресу: г. Зеленогорск, ул. Диктатуры Пролетариата, 19</t>
  </si>
  <si>
    <t>1020089530</t>
  </si>
  <si>
    <t xml:space="preserve"> Капитальный ремонт зданий (сооружений) МБДОУ д/с № 18</t>
  </si>
  <si>
    <t xml:space="preserve"> Капитальный ремонт зданий (сооружений) МБДОУ д/с № 23</t>
  </si>
  <si>
    <t>8.2.</t>
  </si>
  <si>
    <t>11.3.</t>
  </si>
  <si>
    <t>12.</t>
  </si>
  <si>
    <t>12.1.</t>
  </si>
  <si>
    <t>0410081160</t>
  </si>
  <si>
    <t>Капитальный ремонт объектов местных администраций</t>
  </si>
  <si>
    <t>Капитальный ремонт кровли здания Администрации ЗАТО г. Зеленогорска</t>
  </si>
  <si>
    <t>0104</t>
  </si>
  <si>
    <t>1020089200</t>
  </si>
  <si>
    <t>Проектно-изыскательские работы для проведения капитального ремонта участка автодороги по ул. Изыскательской</t>
  </si>
  <si>
    <t>0920085110</t>
  </si>
  <si>
    <t>5.2.</t>
  </si>
  <si>
    <t>Разработка проектно-сметной документации на капитальный ремонт ливневой канализации на участке по ул. Мира</t>
  </si>
  <si>
    <t>1110085740</t>
  </si>
  <si>
    <t>Капитальный ремонт объектов благоустройства</t>
  </si>
  <si>
    <t xml:space="preserve">Выполнение обследования и разработка проектно-сметной документации для проведения капитального ремонта подпорной стены в районе жилого дома по ул. Ленина, 1 </t>
  </si>
  <si>
    <t>0503</t>
  </si>
  <si>
    <t>1020089550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</si>
  <si>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</si>
  <si>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</si>
  <si>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</si>
  <si>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</si>
  <si>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</si>
  <si>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</si>
  <si>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</si>
  <si>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</si>
  <si>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</si>
  <si>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1020089540</t>
  </si>
  <si>
    <t>Выполнение работ по разработке проектно-сметной документации на проведение капитального ремонта входной группы здания МБОУ "СОШ № 167", расположенного по ул. Набережная, 14</t>
  </si>
  <si>
    <t>9.2.</t>
  </si>
  <si>
    <t>9.3.</t>
  </si>
  <si>
    <t>9.4.</t>
  </si>
  <si>
    <t>1020089470</t>
  </si>
  <si>
    <t>9.5.</t>
  </si>
  <si>
    <t xml:space="preserve">Капитальный ремонт по замене оконных блоков в учебных кабинетах здания МБОУ "СОШ № 163" </t>
  </si>
  <si>
    <t>1020089640</t>
  </si>
  <si>
    <t>9.6.</t>
  </si>
  <si>
    <t>9.7.</t>
  </si>
  <si>
    <t>9.8.</t>
  </si>
  <si>
    <t>12.2.</t>
  </si>
  <si>
    <t>12.3.</t>
  </si>
  <si>
    <t>13.</t>
  </si>
  <si>
    <t>13.1.</t>
  </si>
  <si>
    <t>13.2.</t>
  </si>
  <si>
    <t>14.</t>
  </si>
  <si>
    <t>14.1.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</si>
  <si>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</si>
  <si>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</si>
  <si>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</si>
  <si>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</si>
  <si>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5.3.</t>
  </si>
  <si>
    <t>5.4.</t>
  </si>
  <si>
    <t>5.5.</t>
  </si>
  <si>
    <t>с учетом изменений от 17.10.2017 № 43-246р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</si>
</sst>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50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0" fillId="0" borderId="1" xfId="33" applyNumberFormat="1" applyFont="1" applyProtection="1">
      <alignment vertical="top" wrapText="1"/>
      <protection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="50" zoomScaleNormal="39" zoomScaleSheetLayoutView="50" zoomScalePageLayoutView="50" workbookViewId="0" topLeftCell="A81">
      <selection activeCell="F84" sqref="F84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20.00390625" style="0" customWidth="1"/>
    <col min="8" max="8" width="28.5742187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:17" ht="30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4" t="s">
        <v>55</v>
      </c>
      <c r="O1" s="64"/>
      <c r="P1" s="64"/>
      <c r="Q1" s="64"/>
    </row>
    <row r="2" spans="1:17" ht="30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4" t="s">
        <v>37</v>
      </c>
      <c r="O2" s="64"/>
      <c r="P2" s="64"/>
      <c r="Q2" s="64"/>
    </row>
    <row r="3" spans="1:17" ht="30.75">
      <c r="A3" s="7"/>
      <c r="B3" s="10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64" t="s">
        <v>36</v>
      </c>
      <c r="O3" s="64"/>
      <c r="P3" s="64"/>
      <c r="Q3" s="64"/>
    </row>
    <row r="4" spans="1:17" ht="30.75">
      <c r="A4" s="48"/>
      <c r="B4" s="49" t="s">
        <v>225</v>
      </c>
      <c r="C4" s="49"/>
      <c r="D4" s="7"/>
      <c r="E4" s="7"/>
      <c r="F4" s="7"/>
      <c r="G4" s="7"/>
      <c r="H4" s="7"/>
      <c r="I4" s="7"/>
      <c r="J4" s="7"/>
      <c r="K4" s="7"/>
      <c r="L4" s="7"/>
      <c r="M4" s="7"/>
      <c r="N4" s="64" t="s">
        <v>128</v>
      </c>
      <c r="O4" s="64"/>
      <c r="P4" s="64"/>
      <c r="Q4" s="64"/>
    </row>
    <row r="5" spans="1:17" ht="43.5" customHeight="1">
      <c r="A5" s="70" t="s">
        <v>98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22.5">
      <c r="A6" s="71"/>
      <c r="B6" s="71"/>
      <c r="C6" s="71"/>
      <c r="D6" s="71"/>
      <c r="E6" s="71"/>
      <c r="F6" s="71"/>
      <c r="G6" s="71"/>
      <c r="H6" s="71"/>
      <c r="I6" s="71"/>
      <c r="J6" s="18"/>
      <c r="K6" s="18"/>
      <c r="L6" s="18"/>
      <c r="M6" s="18"/>
      <c r="N6" s="18"/>
      <c r="O6" s="18"/>
      <c r="P6" s="18"/>
      <c r="Q6" s="18"/>
    </row>
    <row r="7" spans="1:17" ht="30">
      <c r="A7" s="19"/>
      <c r="B7" s="20" t="s">
        <v>6</v>
      </c>
      <c r="C7" s="19"/>
      <c r="D7" s="19"/>
      <c r="E7" s="19"/>
      <c r="F7" s="19"/>
      <c r="G7" s="19"/>
      <c r="H7" s="19"/>
      <c r="I7" s="19"/>
      <c r="J7" s="18"/>
      <c r="K7" s="18"/>
      <c r="L7" s="18"/>
      <c r="M7" s="18"/>
      <c r="N7" s="18"/>
      <c r="O7" s="18"/>
      <c r="P7" s="72" t="s">
        <v>10</v>
      </c>
      <c r="Q7" s="72"/>
    </row>
    <row r="8" spans="1:17" ht="27.75" customHeight="1">
      <c r="A8" s="73" t="s">
        <v>1</v>
      </c>
      <c r="B8" s="73" t="s">
        <v>23</v>
      </c>
      <c r="C8" s="67" t="s">
        <v>2</v>
      </c>
      <c r="D8" s="68"/>
      <c r="E8" s="69"/>
      <c r="F8" s="65" t="s">
        <v>85</v>
      </c>
      <c r="G8" s="67" t="s">
        <v>5</v>
      </c>
      <c r="H8" s="68"/>
      <c r="I8" s="69"/>
      <c r="J8" s="65" t="s">
        <v>86</v>
      </c>
      <c r="K8" s="67" t="s">
        <v>5</v>
      </c>
      <c r="L8" s="68"/>
      <c r="M8" s="69"/>
      <c r="N8" s="65" t="s">
        <v>99</v>
      </c>
      <c r="O8" s="67" t="s">
        <v>5</v>
      </c>
      <c r="P8" s="68"/>
      <c r="Q8" s="69"/>
    </row>
    <row r="9" spans="1:17" ht="319.5" customHeight="1">
      <c r="A9" s="74"/>
      <c r="B9" s="74"/>
      <c r="C9" s="22" t="s">
        <v>35</v>
      </c>
      <c r="D9" s="22" t="s">
        <v>3</v>
      </c>
      <c r="E9" s="22" t="s">
        <v>4</v>
      </c>
      <c r="F9" s="66"/>
      <c r="G9" s="22" t="s">
        <v>11</v>
      </c>
      <c r="H9" s="22" t="s">
        <v>12</v>
      </c>
      <c r="I9" s="22" t="s">
        <v>13</v>
      </c>
      <c r="J9" s="66"/>
      <c r="K9" s="22" t="s">
        <v>11</v>
      </c>
      <c r="L9" s="22" t="s">
        <v>12</v>
      </c>
      <c r="M9" s="22" t="s">
        <v>13</v>
      </c>
      <c r="N9" s="66"/>
      <c r="O9" s="22" t="s">
        <v>11</v>
      </c>
      <c r="P9" s="22" t="s">
        <v>12</v>
      </c>
      <c r="Q9" s="22" t="s">
        <v>13</v>
      </c>
    </row>
    <row r="10" spans="1:17" ht="54" customHeight="1">
      <c r="A10" s="23" t="s">
        <v>14</v>
      </c>
      <c r="B10" s="4" t="s">
        <v>177</v>
      </c>
      <c r="C10" s="21"/>
      <c r="D10" s="11"/>
      <c r="E10" s="11"/>
      <c r="F10" s="39">
        <f>G10+H10+I10</f>
        <v>1644.271</v>
      </c>
      <c r="G10" s="1">
        <f>G11</f>
        <v>0</v>
      </c>
      <c r="H10" s="1">
        <f>H11</f>
        <v>0</v>
      </c>
      <c r="I10" s="39">
        <f>I11</f>
        <v>1644.271</v>
      </c>
      <c r="J10" s="1">
        <f>K10+L10+M10</f>
        <v>0</v>
      </c>
      <c r="K10" s="1">
        <f>K11</f>
        <v>0</v>
      </c>
      <c r="L10" s="1">
        <f>L11</f>
        <v>0</v>
      </c>
      <c r="M10" s="1">
        <f>M11</f>
        <v>0</v>
      </c>
      <c r="N10" s="1">
        <f>O10+P10+Q10</f>
        <v>0</v>
      </c>
      <c r="O10" s="1">
        <f>O11</f>
        <v>0</v>
      </c>
      <c r="P10" s="1">
        <f>P11</f>
        <v>0</v>
      </c>
      <c r="Q10" s="1">
        <f>Q11</f>
        <v>0</v>
      </c>
    </row>
    <row r="11" spans="1:17" ht="64.5" customHeight="1">
      <c r="A11" s="23" t="s">
        <v>32</v>
      </c>
      <c r="B11" s="24" t="s">
        <v>178</v>
      </c>
      <c r="C11" s="25" t="s">
        <v>179</v>
      </c>
      <c r="D11" s="26" t="s">
        <v>180</v>
      </c>
      <c r="E11" s="26" t="s">
        <v>22</v>
      </c>
      <c r="F11" s="9">
        <f>I11</f>
        <v>1644.271</v>
      </c>
      <c r="G11" s="17">
        <v>0</v>
      </c>
      <c r="H11" s="17">
        <v>0</v>
      </c>
      <c r="I11" s="9">
        <v>1644.271</v>
      </c>
      <c r="J11" s="1"/>
      <c r="K11" s="1"/>
      <c r="L11" s="1"/>
      <c r="M11" s="1"/>
      <c r="N11" s="1"/>
      <c r="O11" s="1"/>
      <c r="P11" s="1"/>
      <c r="Q11" s="1"/>
    </row>
    <row r="12" spans="1:17" ht="125.25" customHeight="1">
      <c r="A12" s="23" t="s">
        <v>15</v>
      </c>
      <c r="B12" s="4" t="s">
        <v>87</v>
      </c>
      <c r="C12" s="21"/>
      <c r="D12" s="11"/>
      <c r="E12" s="11"/>
      <c r="F12" s="38">
        <f>G12+H12+I12</f>
        <v>2031.49402</v>
      </c>
      <c r="G12" s="1">
        <f>G13</f>
        <v>0</v>
      </c>
      <c r="H12" s="1">
        <f>H13</f>
        <v>0</v>
      </c>
      <c r="I12" s="38">
        <f>I13</f>
        <v>2031.49402</v>
      </c>
      <c r="J12" s="1">
        <f>K12+L12+M12</f>
        <v>0</v>
      </c>
      <c r="K12" s="1">
        <f>K13</f>
        <v>0</v>
      </c>
      <c r="L12" s="1">
        <f>L13</f>
        <v>0</v>
      </c>
      <c r="M12" s="1">
        <f>M13</f>
        <v>0</v>
      </c>
      <c r="N12" s="1">
        <f>O12+P12+Q12</f>
        <v>0</v>
      </c>
      <c r="O12" s="1">
        <f>O13</f>
        <v>0</v>
      </c>
      <c r="P12" s="1">
        <f>P13</f>
        <v>0</v>
      </c>
      <c r="Q12" s="1">
        <f>Q13</f>
        <v>0</v>
      </c>
    </row>
    <row r="13" spans="1:17" ht="64.5" customHeight="1">
      <c r="A13" s="23" t="s">
        <v>33</v>
      </c>
      <c r="B13" s="24" t="s">
        <v>97</v>
      </c>
      <c r="C13" s="25" t="s">
        <v>88</v>
      </c>
      <c r="D13" s="26" t="s">
        <v>89</v>
      </c>
      <c r="E13" s="26" t="s">
        <v>22</v>
      </c>
      <c r="F13" s="40">
        <f>I13</f>
        <v>2031.49402</v>
      </c>
      <c r="G13" s="17">
        <v>0</v>
      </c>
      <c r="H13" s="17">
        <v>0</v>
      </c>
      <c r="I13" s="40">
        <v>2031.49402</v>
      </c>
      <c r="J13" s="1"/>
      <c r="K13" s="1"/>
      <c r="L13" s="1"/>
      <c r="M13" s="1"/>
      <c r="N13" s="1"/>
      <c r="O13" s="1"/>
      <c r="P13" s="1"/>
      <c r="Q13" s="1"/>
    </row>
    <row r="14" spans="1:17" ht="54">
      <c r="A14" s="23" t="s">
        <v>26</v>
      </c>
      <c r="B14" s="4" t="s">
        <v>58</v>
      </c>
      <c r="C14" s="21"/>
      <c r="D14" s="11"/>
      <c r="E14" s="11"/>
      <c r="F14" s="39">
        <f>G14+H14+I14</f>
        <v>509.892</v>
      </c>
      <c r="G14" s="1">
        <f>G15</f>
        <v>0</v>
      </c>
      <c r="H14" s="1">
        <f>H15</f>
        <v>0</v>
      </c>
      <c r="I14" s="39">
        <f>I15</f>
        <v>509.892</v>
      </c>
      <c r="J14" s="1">
        <f>K14+L14+M14</f>
        <v>0</v>
      </c>
      <c r="K14" s="1">
        <f>K15</f>
        <v>0</v>
      </c>
      <c r="L14" s="1">
        <f>L15</f>
        <v>0</v>
      </c>
      <c r="M14" s="1">
        <f>M15</f>
        <v>0</v>
      </c>
      <c r="N14" s="1">
        <f>O14+P14+Q14</f>
        <v>0</v>
      </c>
      <c r="O14" s="1">
        <f>O15</f>
        <v>0</v>
      </c>
      <c r="P14" s="1">
        <f>P15</f>
        <v>0</v>
      </c>
      <c r="Q14" s="1">
        <f>Q15</f>
        <v>0</v>
      </c>
    </row>
    <row r="15" spans="1:17" ht="99" customHeight="1">
      <c r="A15" s="23" t="s">
        <v>34</v>
      </c>
      <c r="B15" s="13" t="s">
        <v>181</v>
      </c>
      <c r="C15" s="25" t="s">
        <v>59</v>
      </c>
      <c r="D15" s="26" t="s">
        <v>182</v>
      </c>
      <c r="E15" s="26" t="s">
        <v>22</v>
      </c>
      <c r="F15" s="9">
        <f>I15</f>
        <v>509.892</v>
      </c>
      <c r="G15" s="17">
        <v>0</v>
      </c>
      <c r="H15" s="17">
        <v>0</v>
      </c>
      <c r="I15" s="9">
        <v>509.892</v>
      </c>
      <c r="J15" s="1"/>
      <c r="K15" s="1"/>
      <c r="L15" s="1"/>
      <c r="M15" s="1"/>
      <c r="N15" s="1"/>
      <c r="O15" s="1"/>
      <c r="P15" s="1"/>
      <c r="Q15" s="1"/>
    </row>
    <row r="16" spans="1:17" ht="54">
      <c r="A16" s="23" t="s">
        <v>43</v>
      </c>
      <c r="B16" s="4" t="s">
        <v>24</v>
      </c>
      <c r="C16" s="21"/>
      <c r="D16" s="11"/>
      <c r="E16" s="11"/>
      <c r="F16" s="38">
        <f>G16+H16+I16</f>
        <v>7994.44416</v>
      </c>
      <c r="G16" s="1">
        <f>G17+G18+G19</f>
        <v>0</v>
      </c>
      <c r="H16" s="1">
        <f>H17+H18+H19</f>
        <v>0</v>
      </c>
      <c r="I16" s="38">
        <f>I17+I18+I19</f>
        <v>7994.44416</v>
      </c>
      <c r="J16" s="1">
        <f>K16+L16+M16</f>
        <v>4500</v>
      </c>
      <c r="K16" s="1">
        <f>K17+K18+K19</f>
        <v>0</v>
      </c>
      <c r="L16" s="1">
        <f>L17+L18+L19</f>
        <v>0</v>
      </c>
      <c r="M16" s="1">
        <f>M17+M18+M19</f>
        <v>4500</v>
      </c>
      <c r="N16" s="1">
        <f>O16+P16+Q16</f>
        <v>4500</v>
      </c>
      <c r="O16" s="1">
        <f>O17+O18+O19</f>
        <v>0</v>
      </c>
      <c r="P16" s="1">
        <f>P17+P18+P19</f>
        <v>0</v>
      </c>
      <c r="Q16" s="1">
        <f>Q17+Q18+Q19</f>
        <v>4500</v>
      </c>
    </row>
    <row r="17" spans="1:17" ht="68.25" customHeight="1">
      <c r="A17" s="23" t="s">
        <v>44</v>
      </c>
      <c r="B17" s="27" t="s">
        <v>31</v>
      </c>
      <c r="C17" s="25" t="s">
        <v>25</v>
      </c>
      <c r="D17" s="26" t="s">
        <v>39</v>
      </c>
      <c r="E17" s="26" t="s">
        <v>22</v>
      </c>
      <c r="F17" s="40">
        <f>I17</f>
        <v>3944.74494</v>
      </c>
      <c r="G17" s="17">
        <v>0</v>
      </c>
      <c r="H17" s="17">
        <v>0</v>
      </c>
      <c r="I17" s="40">
        <v>3944.74494</v>
      </c>
      <c r="J17" s="2">
        <f>M17</f>
        <v>4500</v>
      </c>
      <c r="K17" s="17">
        <v>0</v>
      </c>
      <c r="L17" s="17">
        <v>0</v>
      </c>
      <c r="M17" s="2">
        <v>4500</v>
      </c>
      <c r="N17" s="2">
        <f>Q17</f>
        <v>4500</v>
      </c>
      <c r="O17" s="17">
        <v>0</v>
      </c>
      <c r="P17" s="17">
        <v>0</v>
      </c>
      <c r="Q17" s="2">
        <v>4500</v>
      </c>
    </row>
    <row r="18" spans="1:17" ht="83.25">
      <c r="A18" s="23" t="s">
        <v>62</v>
      </c>
      <c r="B18" s="27" t="s">
        <v>146</v>
      </c>
      <c r="C18" s="25" t="s">
        <v>25</v>
      </c>
      <c r="D18" s="26" t="s">
        <v>100</v>
      </c>
      <c r="E18" s="26" t="s">
        <v>22</v>
      </c>
      <c r="F18" s="40">
        <f>I18</f>
        <v>19.94922</v>
      </c>
      <c r="G18" s="17">
        <v>0</v>
      </c>
      <c r="H18" s="17">
        <v>0</v>
      </c>
      <c r="I18" s="40">
        <v>19.94922</v>
      </c>
      <c r="J18" s="2"/>
      <c r="K18" s="17"/>
      <c r="L18" s="17"/>
      <c r="M18" s="2"/>
      <c r="N18" s="2"/>
      <c r="O18" s="17"/>
      <c r="P18" s="17"/>
      <c r="Q18" s="2"/>
    </row>
    <row r="19" spans="1:17" ht="69.75" customHeight="1">
      <c r="A19" s="23" t="s">
        <v>63</v>
      </c>
      <c r="B19" s="27" t="s">
        <v>60</v>
      </c>
      <c r="C19" s="25" t="s">
        <v>25</v>
      </c>
      <c r="D19" s="26" t="s">
        <v>61</v>
      </c>
      <c r="E19" s="26" t="s">
        <v>22</v>
      </c>
      <c r="F19" s="2">
        <f>I19</f>
        <v>4029.75</v>
      </c>
      <c r="G19" s="17">
        <v>0</v>
      </c>
      <c r="H19" s="17">
        <v>0</v>
      </c>
      <c r="I19" s="2">
        <v>4029.75</v>
      </c>
      <c r="J19" s="2"/>
      <c r="K19" s="17"/>
      <c r="L19" s="17"/>
      <c r="M19" s="2"/>
      <c r="N19" s="2"/>
      <c r="O19" s="17"/>
      <c r="P19" s="17"/>
      <c r="Q19" s="2"/>
    </row>
    <row r="20" spans="1:17" ht="69.75" customHeight="1">
      <c r="A20" s="23" t="s">
        <v>65</v>
      </c>
      <c r="B20" s="4" t="s">
        <v>147</v>
      </c>
      <c r="C20" s="21"/>
      <c r="D20" s="11"/>
      <c r="E20" s="11"/>
      <c r="F20" s="38">
        <f>G20+H20+I20</f>
        <v>7525.93975</v>
      </c>
      <c r="G20" s="1">
        <f>G21</f>
        <v>0</v>
      </c>
      <c r="H20" s="1">
        <f>H21</f>
        <v>7000</v>
      </c>
      <c r="I20" s="38">
        <f>I21+I25</f>
        <v>525.93975</v>
      </c>
      <c r="J20" s="1">
        <f>K20+L20+M20</f>
        <v>0</v>
      </c>
      <c r="K20" s="1">
        <f>K21</f>
        <v>0</v>
      </c>
      <c r="L20" s="1">
        <f>L21</f>
        <v>0</v>
      </c>
      <c r="M20" s="1">
        <f>M21</f>
        <v>0</v>
      </c>
      <c r="N20" s="1">
        <f>O20+P20+Q20</f>
        <v>0</v>
      </c>
      <c r="O20" s="1">
        <f>O21</f>
        <v>0</v>
      </c>
      <c r="P20" s="1">
        <f>P21</f>
        <v>0</v>
      </c>
      <c r="Q20" s="1">
        <f>Q21</f>
        <v>0</v>
      </c>
    </row>
    <row r="21" spans="1:17" ht="60" customHeight="1">
      <c r="A21" s="57" t="s">
        <v>66</v>
      </c>
      <c r="B21" s="60" t="s">
        <v>148</v>
      </c>
      <c r="C21" s="25"/>
      <c r="D21" s="26"/>
      <c r="E21" s="26"/>
      <c r="F21" s="40">
        <f>G21+H21+I21</f>
        <v>7426.80375</v>
      </c>
      <c r="G21" s="17">
        <f>G22+G23+G24</f>
        <v>0</v>
      </c>
      <c r="H21" s="17">
        <f>H22+H23+H24</f>
        <v>7000</v>
      </c>
      <c r="I21" s="42">
        <f>I22+I23+I24</f>
        <v>426.80375000000004</v>
      </c>
      <c r="J21" s="2"/>
      <c r="K21" s="17"/>
      <c r="L21" s="17"/>
      <c r="M21" s="2"/>
      <c r="N21" s="2"/>
      <c r="O21" s="17"/>
      <c r="P21" s="17"/>
      <c r="Q21" s="2"/>
    </row>
    <row r="22" spans="1:17" ht="33" customHeight="1">
      <c r="A22" s="58"/>
      <c r="B22" s="61"/>
      <c r="C22" s="25" t="s">
        <v>149</v>
      </c>
      <c r="D22" s="26" t="s">
        <v>151</v>
      </c>
      <c r="E22" s="26" t="s">
        <v>22</v>
      </c>
      <c r="F22" s="2">
        <f>G22+H22+I22</f>
        <v>7000</v>
      </c>
      <c r="G22" s="17">
        <v>0</v>
      </c>
      <c r="H22" s="17">
        <v>7000</v>
      </c>
      <c r="I22" s="2">
        <v>0</v>
      </c>
      <c r="J22" s="2"/>
      <c r="K22" s="17"/>
      <c r="L22" s="17"/>
      <c r="M22" s="2"/>
      <c r="N22" s="2"/>
      <c r="O22" s="17"/>
      <c r="P22" s="17"/>
      <c r="Q22" s="2"/>
    </row>
    <row r="23" spans="1:17" ht="27" customHeight="1">
      <c r="A23" s="58"/>
      <c r="B23" s="61"/>
      <c r="C23" s="25" t="s">
        <v>149</v>
      </c>
      <c r="D23" s="26" t="s">
        <v>150</v>
      </c>
      <c r="E23" s="26" t="s">
        <v>22</v>
      </c>
      <c r="F23" s="9">
        <f>I23</f>
        <v>276.809</v>
      </c>
      <c r="G23" s="17">
        <v>0</v>
      </c>
      <c r="H23" s="17">
        <v>0</v>
      </c>
      <c r="I23" s="9">
        <v>276.809</v>
      </c>
      <c r="J23" s="2"/>
      <c r="K23" s="17"/>
      <c r="L23" s="17"/>
      <c r="M23" s="2"/>
      <c r="N23" s="2"/>
      <c r="O23" s="17"/>
      <c r="P23" s="17"/>
      <c r="Q23" s="2"/>
    </row>
    <row r="24" spans="1:17" ht="27" customHeight="1">
      <c r="A24" s="59"/>
      <c r="B24" s="62"/>
      <c r="C24" s="25" t="s">
        <v>149</v>
      </c>
      <c r="D24" s="26" t="s">
        <v>152</v>
      </c>
      <c r="E24" s="26" t="s">
        <v>22</v>
      </c>
      <c r="F24" s="40">
        <f>I24</f>
        <v>149.99475</v>
      </c>
      <c r="G24" s="17">
        <v>0</v>
      </c>
      <c r="H24" s="17">
        <v>0</v>
      </c>
      <c r="I24" s="40">
        <v>149.99475</v>
      </c>
      <c r="J24" s="2"/>
      <c r="K24" s="17"/>
      <c r="L24" s="17"/>
      <c r="M24" s="2"/>
      <c r="N24" s="2"/>
      <c r="O24" s="17"/>
      <c r="P24" s="17"/>
      <c r="Q24" s="2"/>
    </row>
    <row r="25" spans="1:17" ht="98.25" customHeight="1">
      <c r="A25" s="23" t="s">
        <v>183</v>
      </c>
      <c r="B25" s="46" t="s">
        <v>184</v>
      </c>
      <c r="C25" s="25" t="s">
        <v>149</v>
      </c>
      <c r="D25" s="26" t="s">
        <v>185</v>
      </c>
      <c r="E25" s="26" t="s">
        <v>22</v>
      </c>
      <c r="F25" s="9">
        <f>I25</f>
        <v>99.136</v>
      </c>
      <c r="G25" s="17">
        <v>0</v>
      </c>
      <c r="H25" s="17">
        <v>0</v>
      </c>
      <c r="I25" s="9">
        <v>99.136</v>
      </c>
      <c r="J25" s="2"/>
      <c r="K25" s="17"/>
      <c r="L25" s="17"/>
      <c r="M25" s="2"/>
      <c r="N25" s="2"/>
      <c r="O25" s="17"/>
      <c r="P25" s="17"/>
      <c r="Q25" s="2"/>
    </row>
    <row r="26" spans="1:17" ht="48.75" customHeight="1">
      <c r="A26" s="23" t="s">
        <v>67</v>
      </c>
      <c r="B26" s="4" t="s">
        <v>186</v>
      </c>
      <c r="C26" s="21"/>
      <c r="D26" s="11"/>
      <c r="E26" s="11"/>
      <c r="F26" s="1">
        <f>G26+H26+I26</f>
        <v>39.6</v>
      </c>
      <c r="G26" s="1">
        <f>G27</f>
        <v>0</v>
      </c>
      <c r="H26" s="1">
        <f>H27</f>
        <v>0</v>
      </c>
      <c r="I26" s="1">
        <f>I27</f>
        <v>39.6</v>
      </c>
      <c r="J26" s="1">
        <f>K26+L26+M26</f>
        <v>0</v>
      </c>
      <c r="K26" s="1">
        <f>K27</f>
        <v>0</v>
      </c>
      <c r="L26" s="1">
        <f>L27</f>
        <v>0</v>
      </c>
      <c r="M26" s="1">
        <f>M27</f>
        <v>0</v>
      </c>
      <c r="N26" s="1">
        <f>O26+P26+Q26</f>
        <v>0</v>
      </c>
      <c r="O26" s="1">
        <f>O27</f>
        <v>0</v>
      </c>
      <c r="P26" s="1">
        <f>P27</f>
        <v>0</v>
      </c>
      <c r="Q26" s="1">
        <f>Q27</f>
        <v>0</v>
      </c>
    </row>
    <row r="27" spans="1:17" ht="124.5" customHeight="1">
      <c r="A27" s="23" t="s">
        <v>68</v>
      </c>
      <c r="B27" s="45" t="s">
        <v>187</v>
      </c>
      <c r="C27" s="25" t="s">
        <v>188</v>
      </c>
      <c r="D27" s="26" t="s">
        <v>189</v>
      </c>
      <c r="E27" s="26" t="s">
        <v>22</v>
      </c>
      <c r="F27" s="2">
        <f>I27</f>
        <v>39.6</v>
      </c>
      <c r="G27" s="17">
        <v>0</v>
      </c>
      <c r="H27" s="17">
        <v>0</v>
      </c>
      <c r="I27" s="2">
        <v>39.6</v>
      </c>
      <c r="J27" s="2"/>
      <c r="K27" s="17"/>
      <c r="L27" s="17"/>
      <c r="M27" s="2"/>
      <c r="N27" s="2"/>
      <c r="O27" s="17"/>
      <c r="P27" s="17"/>
      <c r="Q27" s="2"/>
    </row>
    <row r="28" spans="1:17" ht="74.25" customHeight="1">
      <c r="A28" s="23" t="s">
        <v>69</v>
      </c>
      <c r="B28" s="4" t="s">
        <v>167</v>
      </c>
      <c r="C28" s="21"/>
      <c r="D28" s="11"/>
      <c r="E28" s="11"/>
      <c r="F28" s="39">
        <f>G28+H28+I28</f>
        <v>99.997</v>
      </c>
      <c r="G28" s="1">
        <f>G29</f>
        <v>0</v>
      </c>
      <c r="H28" s="1">
        <f>H29</f>
        <v>0</v>
      </c>
      <c r="I28" s="39">
        <f>I29</f>
        <v>99.997</v>
      </c>
      <c r="J28" s="1">
        <f>K28+L28+M28</f>
        <v>0</v>
      </c>
      <c r="K28" s="1">
        <f>K29</f>
        <v>0</v>
      </c>
      <c r="L28" s="1">
        <f>L29</f>
        <v>0</v>
      </c>
      <c r="M28" s="1">
        <f>M29</f>
        <v>0</v>
      </c>
      <c r="N28" s="1">
        <f>O28+P28+Q28</f>
        <v>0</v>
      </c>
      <c r="O28" s="1">
        <f>O29</f>
        <v>0</v>
      </c>
      <c r="P28" s="1">
        <f>P29</f>
        <v>0</v>
      </c>
      <c r="Q28" s="1">
        <f>Q29</f>
        <v>0</v>
      </c>
    </row>
    <row r="29" spans="1:17" ht="80.25" customHeight="1">
      <c r="A29" s="23" t="s">
        <v>70</v>
      </c>
      <c r="B29" s="43" t="s">
        <v>164</v>
      </c>
      <c r="C29" s="25" t="s">
        <v>165</v>
      </c>
      <c r="D29" s="26" t="s">
        <v>176</v>
      </c>
      <c r="E29" s="26" t="s">
        <v>22</v>
      </c>
      <c r="F29" s="9">
        <f>I29</f>
        <v>99.997</v>
      </c>
      <c r="G29" s="17">
        <v>0</v>
      </c>
      <c r="H29" s="17">
        <v>0</v>
      </c>
      <c r="I29" s="9">
        <v>99.997</v>
      </c>
      <c r="J29" s="2"/>
      <c r="K29" s="17"/>
      <c r="L29" s="17"/>
      <c r="M29" s="2"/>
      <c r="N29" s="2"/>
      <c r="O29" s="17"/>
      <c r="P29" s="17"/>
      <c r="Q29" s="2"/>
    </row>
    <row r="30" spans="1:17" ht="70.5" customHeight="1">
      <c r="A30" s="23" t="s">
        <v>71</v>
      </c>
      <c r="B30" s="4" t="s">
        <v>21</v>
      </c>
      <c r="C30" s="21"/>
      <c r="D30" s="11"/>
      <c r="E30" s="11"/>
      <c r="F30" s="38">
        <f>G30+H30+I30</f>
        <v>11453.53608</v>
      </c>
      <c r="G30" s="1">
        <f>G31+G32+G33+G34+G35+G36+G37+G39+G43+G44</f>
        <v>0</v>
      </c>
      <c r="H30" s="1">
        <f>H31+H32+H33+H34+H35+H36+H37+H39+H43+H44</f>
        <v>4768.2</v>
      </c>
      <c r="I30" s="38">
        <f>I31+I32+I33+I34+I35+I36+I37+I38+I39+I43+I44</f>
        <v>6685.33608</v>
      </c>
      <c r="J30" s="3">
        <f>K30+L30+M30</f>
        <v>2392</v>
      </c>
      <c r="K30" s="1">
        <f>K31+K32+K33+K34+K35+K36+K37+K43</f>
        <v>0</v>
      </c>
      <c r="L30" s="1">
        <f>L31+L32+L33+L34+L35+L36+L37+L43</f>
        <v>0</v>
      </c>
      <c r="M30" s="1">
        <f>M31+M32+M33+M34+M35+M36+M37+M43</f>
        <v>2392</v>
      </c>
      <c r="N30" s="3">
        <f>O30+P30+Q30</f>
        <v>0</v>
      </c>
      <c r="O30" s="1">
        <f>O31+O32+O33+O34+O35+O36+O37+O43</f>
        <v>0</v>
      </c>
      <c r="P30" s="1">
        <f>P31+P32+P33+P34+P35+P36+P37+P43</f>
        <v>0</v>
      </c>
      <c r="Q30" s="1">
        <f>Q31+Q32+Q33+Q34+Q35+Q36+Q37+Q43</f>
        <v>0</v>
      </c>
    </row>
    <row r="31" spans="1:17" ht="55.5">
      <c r="A31" s="23" t="s">
        <v>72</v>
      </c>
      <c r="B31" s="27" t="s">
        <v>101</v>
      </c>
      <c r="C31" s="25" t="s">
        <v>0</v>
      </c>
      <c r="D31" s="26" t="s">
        <v>54</v>
      </c>
      <c r="E31" s="26" t="s">
        <v>48</v>
      </c>
      <c r="F31" s="9">
        <f aca="true" t="shared" si="0" ref="F31:F37">I31</f>
        <v>39.696</v>
      </c>
      <c r="G31" s="2">
        <v>0</v>
      </c>
      <c r="H31" s="2">
        <v>0</v>
      </c>
      <c r="I31" s="9">
        <v>39.696</v>
      </c>
      <c r="J31" s="3"/>
      <c r="K31" s="3"/>
      <c r="L31" s="3"/>
      <c r="M31" s="3"/>
      <c r="N31" s="3"/>
      <c r="O31" s="3"/>
      <c r="P31" s="3"/>
      <c r="Q31" s="3"/>
    </row>
    <row r="32" spans="1:17" ht="55.5">
      <c r="A32" s="23" t="s">
        <v>172</v>
      </c>
      <c r="B32" s="27" t="s">
        <v>102</v>
      </c>
      <c r="C32" s="25" t="s">
        <v>0</v>
      </c>
      <c r="D32" s="26" t="s">
        <v>49</v>
      </c>
      <c r="E32" s="26" t="s">
        <v>48</v>
      </c>
      <c r="F32" s="9">
        <f t="shared" si="0"/>
        <v>20.736</v>
      </c>
      <c r="G32" s="2">
        <v>0</v>
      </c>
      <c r="H32" s="2">
        <v>0</v>
      </c>
      <c r="I32" s="9">
        <v>20.736</v>
      </c>
      <c r="J32" s="3"/>
      <c r="K32" s="3"/>
      <c r="L32" s="3"/>
      <c r="M32" s="3"/>
      <c r="N32" s="3"/>
      <c r="O32" s="3"/>
      <c r="P32" s="3"/>
      <c r="Q32" s="1"/>
    </row>
    <row r="33" spans="1:17" ht="55.5">
      <c r="A33" s="36" t="s">
        <v>190</v>
      </c>
      <c r="B33" s="27" t="s">
        <v>103</v>
      </c>
      <c r="C33" s="25" t="s">
        <v>0</v>
      </c>
      <c r="D33" s="26" t="s">
        <v>50</v>
      </c>
      <c r="E33" s="26" t="s">
        <v>48</v>
      </c>
      <c r="F33" s="2">
        <f t="shared" si="0"/>
        <v>100</v>
      </c>
      <c r="G33" s="2">
        <v>0</v>
      </c>
      <c r="H33" s="2">
        <v>0</v>
      </c>
      <c r="I33" s="2">
        <v>100</v>
      </c>
      <c r="J33" s="3"/>
      <c r="K33" s="3"/>
      <c r="L33" s="3"/>
      <c r="M33" s="3"/>
      <c r="N33" s="3"/>
      <c r="O33" s="3"/>
      <c r="P33" s="3"/>
      <c r="Q33" s="1"/>
    </row>
    <row r="34" spans="1:17" ht="55.5">
      <c r="A34" s="23" t="s">
        <v>191</v>
      </c>
      <c r="B34" s="27" t="s">
        <v>170</v>
      </c>
      <c r="C34" s="25" t="s">
        <v>0</v>
      </c>
      <c r="D34" s="26" t="s">
        <v>51</v>
      </c>
      <c r="E34" s="26" t="s">
        <v>48</v>
      </c>
      <c r="F34" s="2">
        <f t="shared" si="0"/>
        <v>246.39</v>
      </c>
      <c r="G34" s="2">
        <v>0</v>
      </c>
      <c r="H34" s="2">
        <v>0</v>
      </c>
      <c r="I34" s="2">
        <v>246.39</v>
      </c>
      <c r="J34" s="3"/>
      <c r="K34" s="3"/>
      <c r="L34" s="3"/>
      <c r="M34" s="3"/>
      <c r="N34" s="3"/>
      <c r="O34" s="3"/>
      <c r="P34" s="3"/>
      <c r="Q34" s="1"/>
    </row>
    <row r="35" spans="1:17" ht="55.5">
      <c r="A35" s="23" t="s">
        <v>192</v>
      </c>
      <c r="B35" s="27" t="s">
        <v>171</v>
      </c>
      <c r="C35" s="25" t="s">
        <v>0</v>
      </c>
      <c r="D35" s="26" t="s">
        <v>52</v>
      </c>
      <c r="E35" s="26" t="s">
        <v>48</v>
      </c>
      <c r="F35" s="9">
        <f t="shared" si="0"/>
        <v>302.936</v>
      </c>
      <c r="G35" s="2">
        <v>0</v>
      </c>
      <c r="H35" s="2">
        <v>0</v>
      </c>
      <c r="I35" s="9">
        <v>302.936</v>
      </c>
      <c r="J35" s="3"/>
      <c r="K35" s="3"/>
      <c r="L35" s="3"/>
      <c r="M35" s="3"/>
      <c r="N35" s="3"/>
      <c r="O35" s="3"/>
      <c r="P35" s="3"/>
      <c r="Q35" s="1"/>
    </row>
    <row r="36" spans="1:17" ht="55.5">
      <c r="A36" s="23" t="s">
        <v>193</v>
      </c>
      <c r="B36" s="27" t="s">
        <v>104</v>
      </c>
      <c r="C36" s="25" t="s">
        <v>0</v>
      </c>
      <c r="D36" s="26" t="s">
        <v>83</v>
      </c>
      <c r="E36" s="26" t="s">
        <v>48</v>
      </c>
      <c r="F36" s="2">
        <f t="shared" si="0"/>
        <v>0</v>
      </c>
      <c r="G36" s="2">
        <v>0</v>
      </c>
      <c r="H36" s="2">
        <v>0</v>
      </c>
      <c r="I36" s="2">
        <v>0</v>
      </c>
      <c r="J36" s="9">
        <f>M36</f>
        <v>614</v>
      </c>
      <c r="K36" s="2">
        <v>0</v>
      </c>
      <c r="L36" s="2">
        <v>0</v>
      </c>
      <c r="M36" s="9">
        <v>614</v>
      </c>
      <c r="N36" s="9">
        <f>Q36</f>
        <v>0</v>
      </c>
      <c r="O36" s="2">
        <v>0</v>
      </c>
      <c r="P36" s="2">
        <v>0</v>
      </c>
      <c r="Q36" s="9">
        <v>0</v>
      </c>
    </row>
    <row r="37" spans="1:17" ht="55.5">
      <c r="A37" s="23" t="s">
        <v>194</v>
      </c>
      <c r="B37" s="27" t="s">
        <v>105</v>
      </c>
      <c r="C37" s="25" t="s">
        <v>0</v>
      </c>
      <c r="D37" s="26" t="s">
        <v>84</v>
      </c>
      <c r="E37" s="26" t="s">
        <v>48</v>
      </c>
      <c r="F37" s="2">
        <f t="shared" si="0"/>
        <v>0</v>
      </c>
      <c r="G37" s="2">
        <v>0</v>
      </c>
      <c r="H37" s="2">
        <v>0</v>
      </c>
      <c r="I37" s="2">
        <v>0</v>
      </c>
      <c r="J37" s="9">
        <f>M37</f>
        <v>1778</v>
      </c>
      <c r="K37" s="2">
        <v>0</v>
      </c>
      <c r="L37" s="2">
        <v>0</v>
      </c>
      <c r="M37" s="9">
        <v>1778</v>
      </c>
      <c r="N37" s="9">
        <f>Q37</f>
        <v>0</v>
      </c>
      <c r="O37" s="2">
        <v>0</v>
      </c>
      <c r="P37" s="2">
        <v>0</v>
      </c>
      <c r="Q37" s="9">
        <v>0</v>
      </c>
    </row>
    <row r="38" spans="1:17" ht="85.5" customHeight="1">
      <c r="A38" s="23" t="s">
        <v>195</v>
      </c>
      <c r="B38" s="44" t="s">
        <v>153</v>
      </c>
      <c r="C38" s="25" t="s">
        <v>0</v>
      </c>
      <c r="D38" s="26" t="s">
        <v>169</v>
      </c>
      <c r="E38" s="26" t="s">
        <v>22</v>
      </c>
      <c r="F38" s="40">
        <f>I38</f>
        <v>3650.28834</v>
      </c>
      <c r="G38" s="2">
        <v>0</v>
      </c>
      <c r="H38" s="2">
        <v>0</v>
      </c>
      <c r="I38" s="40">
        <v>3650.28834</v>
      </c>
      <c r="J38" s="9"/>
      <c r="K38" s="2"/>
      <c r="L38" s="2"/>
      <c r="M38" s="9"/>
      <c r="N38" s="9"/>
      <c r="O38" s="2"/>
      <c r="P38" s="2"/>
      <c r="Q38" s="9"/>
    </row>
    <row r="39" spans="1:17" ht="39.75" customHeight="1">
      <c r="A39" s="57" t="s">
        <v>196</v>
      </c>
      <c r="B39" s="60" t="s">
        <v>168</v>
      </c>
      <c r="C39" s="25"/>
      <c r="D39" s="26"/>
      <c r="E39" s="26"/>
      <c r="F39" s="40">
        <f>G39+H39+I39</f>
        <v>6614.67774</v>
      </c>
      <c r="G39" s="2">
        <f>G40+G41+G42</f>
        <v>0</v>
      </c>
      <c r="H39" s="2">
        <f>H40+H41+H42</f>
        <v>4768.2</v>
      </c>
      <c r="I39" s="40">
        <f>I40+I41+I42</f>
        <v>1846.47774</v>
      </c>
      <c r="J39" s="9"/>
      <c r="K39" s="2"/>
      <c r="L39" s="2"/>
      <c r="M39" s="9"/>
      <c r="N39" s="9"/>
      <c r="O39" s="2"/>
      <c r="P39" s="2"/>
      <c r="Q39" s="9"/>
    </row>
    <row r="40" spans="1:17" ht="33" customHeight="1">
      <c r="A40" s="58"/>
      <c r="B40" s="61"/>
      <c r="C40" s="25" t="s">
        <v>0</v>
      </c>
      <c r="D40" s="26" t="s">
        <v>154</v>
      </c>
      <c r="E40" s="26" t="s">
        <v>22</v>
      </c>
      <c r="F40" s="2">
        <f>G40+H40+I40</f>
        <v>4768.2</v>
      </c>
      <c r="G40" s="2">
        <v>0</v>
      </c>
      <c r="H40" s="2">
        <v>4768.2</v>
      </c>
      <c r="I40" s="2">
        <v>0</v>
      </c>
      <c r="J40" s="9"/>
      <c r="K40" s="2"/>
      <c r="L40" s="2"/>
      <c r="M40" s="9"/>
      <c r="N40" s="9"/>
      <c r="O40" s="2"/>
      <c r="P40" s="2"/>
      <c r="Q40" s="9"/>
    </row>
    <row r="41" spans="1:17" ht="33" customHeight="1">
      <c r="A41" s="58"/>
      <c r="B41" s="61"/>
      <c r="C41" s="25" t="s">
        <v>0</v>
      </c>
      <c r="D41" s="26" t="s">
        <v>155</v>
      </c>
      <c r="E41" s="26" t="s">
        <v>22</v>
      </c>
      <c r="F41" s="2">
        <f>G41+H41+I41</f>
        <v>1782.45</v>
      </c>
      <c r="G41" s="2">
        <v>0</v>
      </c>
      <c r="H41" s="2">
        <v>0</v>
      </c>
      <c r="I41" s="2">
        <v>1782.45</v>
      </c>
      <c r="J41" s="9"/>
      <c r="K41" s="2"/>
      <c r="L41" s="2"/>
      <c r="M41" s="9"/>
      <c r="N41" s="9"/>
      <c r="O41" s="2"/>
      <c r="P41" s="2"/>
      <c r="Q41" s="9"/>
    </row>
    <row r="42" spans="1:17" ht="33" customHeight="1">
      <c r="A42" s="59"/>
      <c r="B42" s="62"/>
      <c r="C42" s="25" t="s">
        <v>0</v>
      </c>
      <c r="D42" s="26" t="s">
        <v>199</v>
      </c>
      <c r="E42" s="26" t="s">
        <v>22</v>
      </c>
      <c r="F42" s="40">
        <f>G42+H42+I42</f>
        <v>64.02774</v>
      </c>
      <c r="G42" s="2">
        <v>0</v>
      </c>
      <c r="H42" s="2">
        <v>0</v>
      </c>
      <c r="I42" s="40">
        <v>64.02774</v>
      </c>
      <c r="J42" s="9"/>
      <c r="K42" s="2"/>
      <c r="L42" s="2"/>
      <c r="M42" s="9"/>
      <c r="N42" s="9"/>
      <c r="O42" s="2"/>
      <c r="P42" s="2"/>
      <c r="Q42" s="9"/>
    </row>
    <row r="43" spans="1:17" ht="111">
      <c r="A43" s="23" t="s">
        <v>197</v>
      </c>
      <c r="B43" s="27" t="s">
        <v>143</v>
      </c>
      <c r="C43" s="25" t="s">
        <v>0</v>
      </c>
      <c r="D43" s="26" t="s">
        <v>90</v>
      </c>
      <c r="E43" s="26" t="s">
        <v>48</v>
      </c>
      <c r="F43" s="9">
        <f>I43</f>
        <v>182.382</v>
      </c>
      <c r="G43" s="2">
        <v>0</v>
      </c>
      <c r="H43" s="2">
        <v>0</v>
      </c>
      <c r="I43" s="9">
        <v>182.382</v>
      </c>
      <c r="J43" s="3"/>
      <c r="K43" s="3"/>
      <c r="L43" s="3"/>
      <c r="M43" s="3"/>
      <c r="N43" s="3"/>
      <c r="O43" s="3"/>
      <c r="P43" s="3"/>
      <c r="Q43" s="1"/>
    </row>
    <row r="44" spans="1:17" ht="126" customHeight="1">
      <c r="A44" s="23" t="s">
        <v>198</v>
      </c>
      <c r="B44" s="27" t="s">
        <v>129</v>
      </c>
      <c r="C44" s="25" t="s">
        <v>0</v>
      </c>
      <c r="D44" s="26" t="s">
        <v>130</v>
      </c>
      <c r="E44" s="26" t="s">
        <v>22</v>
      </c>
      <c r="F44" s="9">
        <f>I44</f>
        <v>296.43</v>
      </c>
      <c r="G44" s="2">
        <v>0</v>
      </c>
      <c r="H44" s="2">
        <v>0</v>
      </c>
      <c r="I44" s="9">
        <v>296.43</v>
      </c>
      <c r="J44" s="3"/>
      <c r="K44" s="3"/>
      <c r="L44" s="3"/>
      <c r="M44" s="3"/>
      <c r="N44" s="3"/>
      <c r="O44" s="3"/>
      <c r="P44" s="3"/>
      <c r="Q44" s="1"/>
    </row>
    <row r="45" spans="1:17" ht="54">
      <c r="A45" s="23" t="s">
        <v>73</v>
      </c>
      <c r="B45" s="4" t="s">
        <v>40</v>
      </c>
      <c r="C45" s="21"/>
      <c r="D45" s="11"/>
      <c r="E45" s="11"/>
      <c r="F45" s="39">
        <f>G45+H45+I45</f>
        <v>4308.478999999999</v>
      </c>
      <c r="G45" s="1">
        <f>G46+G47+G48+G50+G51+G52</f>
        <v>0</v>
      </c>
      <c r="H45" s="39">
        <f>H46+H47+H48+H50+H51+H52</f>
        <v>378.088</v>
      </c>
      <c r="I45" s="39">
        <f>I46+I47+I48+I49+I50+I51+I52+I53</f>
        <v>3930.3909999999996</v>
      </c>
      <c r="J45" s="3">
        <f>K45+L45+M45</f>
        <v>2000</v>
      </c>
      <c r="K45" s="1">
        <f>K46+K47+K48+K50</f>
        <v>0</v>
      </c>
      <c r="L45" s="1">
        <f>L46+L47+L48+L50</f>
        <v>0</v>
      </c>
      <c r="M45" s="1">
        <f>M46+M47+M48+M50</f>
        <v>2000</v>
      </c>
      <c r="N45" s="1">
        <f>O45+P45+Q45</f>
        <v>0</v>
      </c>
      <c r="O45" s="1">
        <f>O46+O47+O48+O50</f>
        <v>0</v>
      </c>
      <c r="P45" s="1">
        <f>P46+P47+P48+P50</f>
        <v>0</v>
      </c>
      <c r="Q45" s="1">
        <f>Q46+Q47+Q48+Q50</f>
        <v>0</v>
      </c>
    </row>
    <row r="46" spans="1:17" ht="55.5">
      <c r="A46" s="23" t="s">
        <v>75</v>
      </c>
      <c r="B46" s="27" t="s">
        <v>106</v>
      </c>
      <c r="C46" s="25" t="s">
        <v>41</v>
      </c>
      <c r="D46" s="26" t="s">
        <v>107</v>
      </c>
      <c r="E46" s="26" t="s">
        <v>48</v>
      </c>
      <c r="F46" s="9">
        <f aca="true" t="shared" si="1" ref="F46:F51">I46</f>
        <v>20.354</v>
      </c>
      <c r="G46" s="2">
        <v>0</v>
      </c>
      <c r="H46" s="2">
        <v>0</v>
      </c>
      <c r="I46" s="9">
        <v>20.354</v>
      </c>
      <c r="J46" s="3"/>
      <c r="K46" s="3"/>
      <c r="L46" s="3"/>
      <c r="M46" s="3"/>
      <c r="N46" s="3"/>
      <c r="O46" s="3"/>
      <c r="P46" s="3"/>
      <c r="Q46" s="3"/>
    </row>
    <row r="47" spans="1:17" ht="55.5">
      <c r="A47" s="23" t="s">
        <v>201</v>
      </c>
      <c r="B47" s="27" t="s">
        <v>108</v>
      </c>
      <c r="C47" s="25" t="s">
        <v>41</v>
      </c>
      <c r="D47" s="26" t="s">
        <v>53</v>
      </c>
      <c r="E47" s="26" t="s">
        <v>48</v>
      </c>
      <c r="F47" s="2">
        <f t="shared" si="1"/>
        <v>130</v>
      </c>
      <c r="G47" s="2">
        <v>0</v>
      </c>
      <c r="H47" s="2">
        <v>0</v>
      </c>
      <c r="I47" s="2">
        <v>130</v>
      </c>
      <c r="J47" s="3"/>
      <c r="K47" s="3"/>
      <c r="L47" s="3"/>
      <c r="M47" s="3"/>
      <c r="N47" s="3"/>
      <c r="O47" s="3"/>
      <c r="P47" s="3"/>
      <c r="Q47" s="3"/>
    </row>
    <row r="48" spans="1:17" ht="33.75" customHeight="1">
      <c r="A48" s="23" t="s">
        <v>202</v>
      </c>
      <c r="B48" s="27" t="s">
        <v>57</v>
      </c>
      <c r="C48" s="25" t="s">
        <v>41</v>
      </c>
      <c r="D48" s="26" t="s">
        <v>56</v>
      </c>
      <c r="E48" s="26" t="s">
        <v>48</v>
      </c>
      <c r="F48" s="2">
        <f t="shared" si="1"/>
        <v>2000</v>
      </c>
      <c r="G48" s="2">
        <v>0</v>
      </c>
      <c r="H48" s="2">
        <v>0</v>
      </c>
      <c r="I48" s="2">
        <v>2000</v>
      </c>
      <c r="J48" s="2">
        <f>M48</f>
        <v>2000</v>
      </c>
      <c r="K48" s="2">
        <v>0</v>
      </c>
      <c r="L48" s="2">
        <v>0</v>
      </c>
      <c r="M48" s="2">
        <v>2000</v>
      </c>
      <c r="N48" s="2">
        <v>0</v>
      </c>
      <c r="O48" s="2">
        <v>0</v>
      </c>
      <c r="P48" s="2">
        <v>0</v>
      </c>
      <c r="Q48" s="2">
        <v>0</v>
      </c>
    </row>
    <row r="49" spans="1:17" ht="120.75" customHeight="1">
      <c r="A49" s="23" t="s">
        <v>203</v>
      </c>
      <c r="B49" s="47" t="s">
        <v>200</v>
      </c>
      <c r="C49" s="25" t="s">
        <v>41</v>
      </c>
      <c r="D49" s="26" t="s">
        <v>204</v>
      </c>
      <c r="E49" s="26" t="s">
        <v>48</v>
      </c>
      <c r="F49" s="9">
        <f t="shared" si="1"/>
        <v>24.392</v>
      </c>
      <c r="G49" s="2">
        <v>0</v>
      </c>
      <c r="H49" s="2">
        <v>0</v>
      </c>
      <c r="I49" s="9">
        <v>24.392</v>
      </c>
      <c r="J49" s="2"/>
      <c r="K49" s="2"/>
      <c r="L49" s="2"/>
      <c r="M49" s="2"/>
      <c r="N49" s="3"/>
      <c r="O49" s="3"/>
      <c r="P49" s="3"/>
      <c r="Q49" s="3"/>
    </row>
    <row r="50" spans="1:17" ht="99" customHeight="1">
      <c r="A50" s="23" t="s">
        <v>205</v>
      </c>
      <c r="B50" s="27" t="s">
        <v>132</v>
      </c>
      <c r="C50" s="25" t="s">
        <v>41</v>
      </c>
      <c r="D50" s="26" t="s">
        <v>91</v>
      </c>
      <c r="E50" s="26" t="s">
        <v>48</v>
      </c>
      <c r="F50" s="9">
        <f t="shared" si="1"/>
        <v>1148.645</v>
      </c>
      <c r="G50" s="2">
        <v>0</v>
      </c>
      <c r="H50" s="2">
        <v>0</v>
      </c>
      <c r="I50" s="9">
        <v>1148.645</v>
      </c>
      <c r="J50" s="3"/>
      <c r="K50" s="3"/>
      <c r="L50" s="3"/>
      <c r="M50" s="3"/>
      <c r="N50" s="3"/>
      <c r="O50" s="3"/>
      <c r="P50" s="3"/>
      <c r="Q50" s="3"/>
    </row>
    <row r="51" spans="1:17" ht="71.25" customHeight="1">
      <c r="A51" s="23" t="s">
        <v>208</v>
      </c>
      <c r="B51" s="27" t="s">
        <v>109</v>
      </c>
      <c r="C51" s="25" t="s">
        <v>41</v>
      </c>
      <c r="D51" s="26" t="s">
        <v>110</v>
      </c>
      <c r="E51" s="26" t="s">
        <v>48</v>
      </c>
      <c r="F51" s="2">
        <f t="shared" si="1"/>
        <v>317</v>
      </c>
      <c r="G51" s="2">
        <v>0</v>
      </c>
      <c r="H51" s="2">
        <v>0</v>
      </c>
      <c r="I51" s="2">
        <v>317</v>
      </c>
      <c r="J51" s="3"/>
      <c r="K51" s="3"/>
      <c r="L51" s="3"/>
      <c r="M51" s="3"/>
      <c r="N51" s="3"/>
      <c r="O51" s="3"/>
      <c r="P51" s="3"/>
      <c r="Q51" s="3"/>
    </row>
    <row r="52" spans="1:17" ht="71.25" customHeight="1">
      <c r="A52" s="23" t="s">
        <v>209</v>
      </c>
      <c r="B52" s="27" t="s">
        <v>161</v>
      </c>
      <c r="C52" s="25" t="s">
        <v>41</v>
      </c>
      <c r="D52" s="26" t="s">
        <v>162</v>
      </c>
      <c r="E52" s="26" t="s">
        <v>48</v>
      </c>
      <c r="F52" s="9">
        <f>G52+H52+I52</f>
        <v>378.088</v>
      </c>
      <c r="G52" s="2">
        <v>0</v>
      </c>
      <c r="H52" s="9">
        <v>378.088</v>
      </c>
      <c r="I52" s="2">
        <v>0</v>
      </c>
      <c r="J52" s="3"/>
      <c r="K52" s="3"/>
      <c r="L52" s="3"/>
      <c r="M52" s="3"/>
      <c r="N52" s="3"/>
      <c r="O52" s="3"/>
      <c r="P52" s="3"/>
      <c r="Q52" s="3"/>
    </row>
    <row r="53" spans="1:17" ht="71.25" customHeight="1">
      <c r="A53" s="23" t="s">
        <v>210</v>
      </c>
      <c r="B53" s="27" t="s">
        <v>206</v>
      </c>
      <c r="C53" s="25" t="s">
        <v>41</v>
      </c>
      <c r="D53" s="26" t="s">
        <v>207</v>
      </c>
      <c r="E53" s="26" t="s">
        <v>48</v>
      </c>
      <c r="F53" s="2">
        <f>I53</f>
        <v>290</v>
      </c>
      <c r="G53" s="2">
        <v>0</v>
      </c>
      <c r="H53" s="2">
        <v>0</v>
      </c>
      <c r="I53" s="2">
        <v>290</v>
      </c>
      <c r="J53" s="3"/>
      <c r="K53" s="3"/>
      <c r="L53" s="3"/>
      <c r="M53" s="3"/>
      <c r="N53" s="3"/>
      <c r="O53" s="3"/>
      <c r="P53" s="3"/>
      <c r="Q53" s="3"/>
    </row>
    <row r="54" spans="1:17" ht="54">
      <c r="A54" s="23" t="s">
        <v>139</v>
      </c>
      <c r="B54" s="4" t="s">
        <v>111</v>
      </c>
      <c r="C54" s="21"/>
      <c r="D54" s="11"/>
      <c r="E54" s="11"/>
      <c r="F54" s="38">
        <f>G54+H54+I54</f>
        <v>4115.74001</v>
      </c>
      <c r="G54" s="1">
        <f>G55</f>
        <v>0</v>
      </c>
      <c r="H54" s="1">
        <f>H55</f>
        <v>0</v>
      </c>
      <c r="I54" s="38">
        <f>I55+I56</f>
        <v>4115.74001</v>
      </c>
      <c r="J54" s="1">
        <f>K54+L54+M54</f>
        <v>0</v>
      </c>
      <c r="K54" s="1">
        <f>K55</f>
        <v>0</v>
      </c>
      <c r="L54" s="1">
        <f>L55</f>
        <v>0</v>
      </c>
      <c r="M54" s="1">
        <f>M55</f>
        <v>0</v>
      </c>
      <c r="N54" s="1">
        <f>O54+P54+Q54</f>
        <v>0</v>
      </c>
      <c r="O54" s="1">
        <f>O55</f>
        <v>0</v>
      </c>
      <c r="P54" s="1">
        <f>P55</f>
        <v>0</v>
      </c>
      <c r="Q54" s="1">
        <f>Q55</f>
        <v>0</v>
      </c>
    </row>
    <row r="55" spans="1:17" ht="63" customHeight="1">
      <c r="A55" s="23" t="s">
        <v>140</v>
      </c>
      <c r="B55" s="27" t="s">
        <v>112</v>
      </c>
      <c r="C55" s="25" t="s">
        <v>113</v>
      </c>
      <c r="D55" s="26" t="s">
        <v>114</v>
      </c>
      <c r="E55" s="26" t="s">
        <v>22</v>
      </c>
      <c r="F55" s="40">
        <f>I55</f>
        <v>3790.27642</v>
      </c>
      <c r="G55" s="2">
        <v>0</v>
      </c>
      <c r="H55" s="2">
        <v>0</v>
      </c>
      <c r="I55" s="40">
        <v>3790.27642</v>
      </c>
      <c r="J55" s="3"/>
      <c r="K55" s="3"/>
      <c r="L55" s="3"/>
      <c r="M55" s="3"/>
      <c r="N55" s="3"/>
      <c r="O55" s="3"/>
      <c r="P55" s="3"/>
      <c r="Q55" s="3"/>
    </row>
    <row r="56" spans="1:17" ht="60" customHeight="1">
      <c r="A56" s="23" t="s">
        <v>158</v>
      </c>
      <c r="B56" s="27" t="s">
        <v>115</v>
      </c>
      <c r="C56" s="25" t="s">
        <v>113</v>
      </c>
      <c r="D56" s="26" t="s">
        <v>116</v>
      </c>
      <c r="E56" s="26" t="s">
        <v>22</v>
      </c>
      <c r="F56" s="40">
        <f>I56</f>
        <v>325.46359</v>
      </c>
      <c r="G56" s="2">
        <v>0</v>
      </c>
      <c r="H56" s="2">
        <v>0</v>
      </c>
      <c r="I56" s="40">
        <v>325.46359</v>
      </c>
      <c r="J56" s="3"/>
      <c r="K56" s="3"/>
      <c r="L56" s="3"/>
      <c r="M56" s="3"/>
      <c r="N56" s="3"/>
      <c r="O56" s="3"/>
      <c r="P56" s="3"/>
      <c r="Q56" s="3"/>
    </row>
    <row r="57" spans="1:17" ht="54">
      <c r="A57" s="23" t="s">
        <v>159</v>
      </c>
      <c r="B57" s="4" t="s">
        <v>138</v>
      </c>
      <c r="C57" s="21"/>
      <c r="D57" s="11"/>
      <c r="E57" s="11"/>
      <c r="F57" s="39">
        <f>G57+H57+I57</f>
        <v>310.022</v>
      </c>
      <c r="G57" s="1">
        <f>G58</f>
        <v>0</v>
      </c>
      <c r="H57" s="1">
        <f>H58</f>
        <v>0</v>
      </c>
      <c r="I57" s="39">
        <f>I58</f>
        <v>310.022</v>
      </c>
      <c r="J57" s="1">
        <f>K57+L57+M57</f>
        <v>0</v>
      </c>
      <c r="K57" s="1">
        <f>K58+K59+K60</f>
        <v>0</v>
      </c>
      <c r="L57" s="1">
        <f>L58+L59+L60</f>
        <v>0</v>
      </c>
      <c r="M57" s="1">
        <f>M58+M59+M60</f>
        <v>0</v>
      </c>
      <c r="N57" s="1">
        <f>O57+P57+Q57</f>
        <v>0</v>
      </c>
      <c r="O57" s="1">
        <f>O58</f>
        <v>0</v>
      </c>
      <c r="P57" s="1">
        <f>P58</f>
        <v>0</v>
      </c>
      <c r="Q57" s="1">
        <f>Q58</f>
        <v>0</v>
      </c>
    </row>
    <row r="58" spans="1:17" ht="83.25">
      <c r="A58" s="23" t="s">
        <v>160</v>
      </c>
      <c r="B58" s="27" t="s">
        <v>135</v>
      </c>
      <c r="C58" s="25" t="s">
        <v>136</v>
      </c>
      <c r="D58" s="26" t="s">
        <v>137</v>
      </c>
      <c r="E58" s="26" t="s">
        <v>48</v>
      </c>
      <c r="F58" s="9">
        <f>I58</f>
        <v>310.022</v>
      </c>
      <c r="G58" s="2">
        <v>0</v>
      </c>
      <c r="H58" s="2">
        <v>0</v>
      </c>
      <c r="I58" s="9">
        <v>310.022</v>
      </c>
      <c r="J58" s="3"/>
      <c r="K58" s="3"/>
      <c r="L58" s="3"/>
      <c r="M58" s="3"/>
      <c r="N58" s="3"/>
      <c r="O58" s="3"/>
      <c r="P58" s="3"/>
      <c r="Q58" s="3"/>
    </row>
    <row r="59" spans="1:17" ht="54">
      <c r="A59" s="23" t="s">
        <v>174</v>
      </c>
      <c r="B59" s="4" t="s">
        <v>45</v>
      </c>
      <c r="C59" s="21"/>
      <c r="D59" s="11"/>
      <c r="E59" s="11"/>
      <c r="F59" s="39">
        <f>G59+H59+I59</f>
        <v>334.585</v>
      </c>
      <c r="G59" s="1">
        <f>G60+G61+G62</f>
        <v>0</v>
      </c>
      <c r="H59" s="1">
        <f>H60+H61+H62</f>
        <v>0</v>
      </c>
      <c r="I59" s="39">
        <f>I60+I61+I62</f>
        <v>334.585</v>
      </c>
      <c r="J59" s="1">
        <f>K59+L59+M59</f>
        <v>0</v>
      </c>
      <c r="K59" s="1">
        <f>K60+K61</f>
        <v>0</v>
      </c>
      <c r="L59" s="1">
        <f>L60+L61</f>
        <v>0</v>
      </c>
      <c r="M59" s="1">
        <f>M60+M61</f>
        <v>0</v>
      </c>
      <c r="N59" s="1">
        <f>O59+P59+Q59</f>
        <v>0</v>
      </c>
      <c r="O59" s="1">
        <f>O60</f>
        <v>0</v>
      </c>
      <c r="P59" s="1">
        <f>P60</f>
        <v>0</v>
      </c>
      <c r="Q59" s="1">
        <f>Q60</f>
        <v>0</v>
      </c>
    </row>
    <row r="60" spans="1:17" ht="55.5">
      <c r="A60" s="23" t="s">
        <v>175</v>
      </c>
      <c r="B60" s="27" t="s">
        <v>134</v>
      </c>
      <c r="C60" s="25" t="s">
        <v>47</v>
      </c>
      <c r="D60" s="26" t="s">
        <v>92</v>
      </c>
      <c r="E60" s="26" t="s">
        <v>22</v>
      </c>
      <c r="F60" s="9">
        <f>I60</f>
        <v>159.811</v>
      </c>
      <c r="G60" s="2">
        <v>0</v>
      </c>
      <c r="H60" s="2">
        <v>0</v>
      </c>
      <c r="I60" s="9">
        <v>159.811</v>
      </c>
      <c r="J60" s="3"/>
      <c r="K60" s="3"/>
      <c r="L60" s="3"/>
      <c r="M60" s="3"/>
      <c r="N60" s="3"/>
      <c r="O60" s="3"/>
      <c r="P60" s="3"/>
      <c r="Q60" s="3"/>
    </row>
    <row r="61" spans="1:17" ht="83.25">
      <c r="A61" s="23" t="s">
        <v>211</v>
      </c>
      <c r="B61" s="27" t="s">
        <v>133</v>
      </c>
      <c r="C61" s="25" t="s">
        <v>47</v>
      </c>
      <c r="D61" s="26" t="s">
        <v>117</v>
      </c>
      <c r="E61" s="26" t="s">
        <v>22</v>
      </c>
      <c r="F61" s="9">
        <f>I61</f>
        <v>135.074</v>
      </c>
      <c r="G61" s="2">
        <v>0</v>
      </c>
      <c r="H61" s="2">
        <v>0</v>
      </c>
      <c r="I61" s="9">
        <v>135.074</v>
      </c>
      <c r="J61" s="3"/>
      <c r="K61" s="3"/>
      <c r="L61" s="3"/>
      <c r="M61" s="3"/>
      <c r="N61" s="3"/>
      <c r="O61" s="3"/>
      <c r="P61" s="3"/>
      <c r="Q61" s="3"/>
    </row>
    <row r="62" spans="1:17" ht="120.75" customHeight="1">
      <c r="A62" s="23" t="s">
        <v>212</v>
      </c>
      <c r="B62" s="27" t="s">
        <v>156</v>
      </c>
      <c r="C62" s="25" t="s">
        <v>47</v>
      </c>
      <c r="D62" s="26" t="s">
        <v>157</v>
      </c>
      <c r="E62" s="26" t="s">
        <v>22</v>
      </c>
      <c r="F62" s="2">
        <f>I62</f>
        <v>39.7</v>
      </c>
      <c r="G62" s="2">
        <v>0</v>
      </c>
      <c r="H62" s="2">
        <v>0</v>
      </c>
      <c r="I62" s="2">
        <v>39.7</v>
      </c>
      <c r="J62" s="3"/>
      <c r="K62" s="3"/>
      <c r="L62" s="3"/>
      <c r="M62" s="3"/>
      <c r="N62" s="3"/>
      <c r="O62" s="3"/>
      <c r="P62" s="3"/>
      <c r="Q62" s="3"/>
    </row>
    <row r="63" spans="1:17" ht="27.75">
      <c r="A63" s="23" t="s">
        <v>213</v>
      </c>
      <c r="B63" s="4" t="s">
        <v>74</v>
      </c>
      <c r="C63" s="21"/>
      <c r="D63" s="11"/>
      <c r="E63" s="11"/>
      <c r="F63" s="38">
        <f>G63+H63+I63</f>
        <v>3750.1964</v>
      </c>
      <c r="G63" s="1">
        <f>G64</f>
        <v>0</v>
      </c>
      <c r="H63" s="1">
        <f>H64</f>
        <v>0</v>
      </c>
      <c r="I63" s="38">
        <f>I64+I65+I66</f>
        <v>3750.1964</v>
      </c>
      <c r="J63" s="1">
        <f>K63+L63+M63</f>
        <v>0</v>
      </c>
      <c r="K63" s="1">
        <f>K64</f>
        <v>0</v>
      </c>
      <c r="L63" s="1">
        <f>L64</f>
        <v>0</v>
      </c>
      <c r="M63" s="1">
        <f>M64</f>
        <v>0</v>
      </c>
      <c r="N63" s="1">
        <f>O63+P63+Q63</f>
        <v>0</v>
      </c>
      <c r="O63" s="1">
        <f>O64</f>
        <v>0</v>
      </c>
      <c r="P63" s="1">
        <f>P64</f>
        <v>0</v>
      </c>
      <c r="Q63" s="1">
        <f>Q64</f>
        <v>0</v>
      </c>
    </row>
    <row r="64" spans="1:17" ht="55.5">
      <c r="A64" s="23" t="s">
        <v>214</v>
      </c>
      <c r="B64" s="27" t="s">
        <v>145</v>
      </c>
      <c r="C64" s="25" t="s">
        <v>76</v>
      </c>
      <c r="D64" s="26" t="s">
        <v>118</v>
      </c>
      <c r="E64" s="26" t="s">
        <v>22</v>
      </c>
      <c r="F64" s="40">
        <f>I64</f>
        <v>837.12225</v>
      </c>
      <c r="G64" s="2">
        <v>0</v>
      </c>
      <c r="H64" s="2">
        <v>0</v>
      </c>
      <c r="I64" s="40">
        <v>837.12225</v>
      </c>
      <c r="J64" s="3"/>
      <c r="K64" s="3"/>
      <c r="L64" s="3"/>
      <c r="M64" s="3"/>
      <c r="N64" s="3"/>
      <c r="O64" s="3"/>
      <c r="P64" s="3"/>
      <c r="Q64" s="3"/>
    </row>
    <row r="65" spans="1:17" ht="55.5">
      <c r="A65" s="23" t="s">
        <v>215</v>
      </c>
      <c r="B65" s="27" t="s">
        <v>144</v>
      </c>
      <c r="C65" s="25" t="s">
        <v>76</v>
      </c>
      <c r="D65" s="26" t="s">
        <v>93</v>
      </c>
      <c r="E65" s="26" t="s">
        <v>48</v>
      </c>
      <c r="F65" s="2">
        <f>I65</f>
        <v>1101.4</v>
      </c>
      <c r="G65" s="2">
        <v>0</v>
      </c>
      <c r="H65" s="2">
        <v>0</v>
      </c>
      <c r="I65" s="2">
        <v>1101.4</v>
      </c>
      <c r="J65" s="3"/>
      <c r="K65" s="3"/>
      <c r="L65" s="3"/>
      <c r="M65" s="3"/>
      <c r="N65" s="3"/>
      <c r="O65" s="3"/>
      <c r="P65" s="3"/>
      <c r="Q65" s="3"/>
    </row>
    <row r="66" spans="1:17" ht="96.75" customHeight="1">
      <c r="A66" s="36" t="s">
        <v>173</v>
      </c>
      <c r="B66" s="27" t="s">
        <v>142</v>
      </c>
      <c r="C66" s="25" t="s">
        <v>76</v>
      </c>
      <c r="D66" s="26" t="s">
        <v>131</v>
      </c>
      <c r="E66" s="26" t="s">
        <v>48</v>
      </c>
      <c r="F66" s="40">
        <f>I66</f>
        <v>1811.67415</v>
      </c>
      <c r="G66" s="2">
        <v>0</v>
      </c>
      <c r="H66" s="2">
        <v>0</v>
      </c>
      <c r="I66" s="40">
        <v>1811.67415</v>
      </c>
      <c r="J66" s="3"/>
      <c r="K66" s="3"/>
      <c r="L66" s="3"/>
      <c r="M66" s="3"/>
      <c r="N66" s="3"/>
      <c r="O66" s="3"/>
      <c r="P66" s="3"/>
      <c r="Q66" s="3"/>
    </row>
    <row r="67" spans="1:17" ht="54">
      <c r="A67" s="23" t="s">
        <v>216</v>
      </c>
      <c r="B67" s="4" t="s">
        <v>119</v>
      </c>
      <c r="C67" s="21"/>
      <c r="D67" s="11"/>
      <c r="E67" s="11"/>
      <c r="F67" s="38">
        <f>G67+H67+I67</f>
        <v>380.87266</v>
      </c>
      <c r="G67" s="1">
        <f>G68</f>
        <v>0</v>
      </c>
      <c r="H67" s="1">
        <f>H68</f>
        <v>0</v>
      </c>
      <c r="I67" s="38">
        <f>I68</f>
        <v>380.87266</v>
      </c>
      <c r="J67" s="1">
        <f>K67+L67+M67</f>
        <v>0</v>
      </c>
      <c r="K67" s="1">
        <f>K68</f>
        <v>0</v>
      </c>
      <c r="L67" s="1">
        <f>L68</f>
        <v>0</v>
      </c>
      <c r="M67" s="1">
        <f>M68</f>
        <v>0</v>
      </c>
      <c r="N67" s="1">
        <f>O67+P67+Q67</f>
        <v>0</v>
      </c>
      <c r="O67" s="1">
        <f>O68</f>
        <v>0</v>
      </c>
      <c r="P67" s="1">
        <f>P68</f>
        <v>0</v>
      </c>
      <c r="Q67" s="1">
        <f>Q68</f>
        <v>0</v>
      </c>
    </row>
    <row r="68" spans="1:17" ht="55.5">
      <c r="A68" s="23" t="s">
        <v>217</v>
      </c>
      <c r="B68" s="27" t="s">
        <v>120</v>
      </c>
      <c r="C68" s="25" t="s">
        <v>121</v>
      </c>
      <c r="D68" s="26" t="s">
        <v>122</v>
      </c>
      <c r="E68" s="26" t="s">
        <v>22</v>
      </c>
      <c r="F68" s="40">
        <f>I68</f>
        <v>380.87266</v>
      </c>
      <c r="G68" s="2">
        <v>0</v>
      </c>
      <c r="H68" s="2">
        <v>0</v>
      </c>
      <c r="I68" s="40">
        <v>380.87266</v>
      </c>
      <c r="J68" s="3"/>
      <c r="K68" s="3"/>
      <c r="L68" s="3"/>
      <c r="M68" s="3"/>
      <c r="N68" s="3"/>
      <c r="O68" s="3"/>
      <c r="P68" s="3"/>
      <c r="Q68" s="3"/>
    </row>
    <row r="69" spans="1:17" ht="27">
      <c r="A69" s="28"/>
      <c r="B69" s="29" t="s">
        <v>8</v>
      </c>
      <c r="C69" s="30"/>
      <c r="D69" s="30"/>
      <c r="E69" s="30"/>
      <c r="F69" s="38">
        <f>G69+H69+I69</f>
        <v>44499.06908</v>
      </c>
      <c r="G69" s="38">
        <f>G10+G12+G14+G16+G20+G26+G30+G45+G54+G57+G59+G63+G67</f>
        <v>0</v>
      </c>
      <c r="H69" s="38">
        <f>H10+H12+H14+H16+H20+H26+H30+H45+H54+H57+H59+H63+H67</f>
        <v>12146.288</v>
      </c>
      <c r="I69" s="38">
        <f>I10+I12+I14+I16+I20+I26+I28+I30+I45+I54+I57+I59+I63+I67</f>
        <v>32352.78108</v>
      </c>
      <c r="J69" s="1">
        <f>K69+L69+M69</f>
        <v>8892</v>
      </c>
      <c r="K69" s="1">
        <f>K10+K14+K16+K30+K45+K54+K59+K63+K67</f>
        <v>0</v>
      </c>
      <c r="L69" s="1">
        <f>L10+L14+L16+L30+L45+L54+L59+L63+L67</f>
        <v>0</v>
      </c>
      <c r="M69" s="3">
        <f>M10+M14+M16+M30+M45+M54+M59+M63+M67</f>
        <v>8892</v>
      </c>
      <c r="N69" s="1">
        <f>O69+P69+Q69</f>
        <v>4500</v>
      </c>
      <c r="O69" s="1">
        <f>O10+O14+O16+O30+O45+O54+O59+O63+O67</f>
        <v>0</v>
      </c>
      <c r="P69" s="1">
        <f>P10+P14+P16+P30+P45+P54+P59+P63+P67</f>
        <v>0</v>
      </c>
      <c r="Q69" s="1">
        <f>Q10+Q14+Q16+Q30+Q45+Q54+Q59+Q63+Q67</f>
        <v>4500</v>
      </c>
    </row>
    <row r="70" spans="1:17" ht="27">
      <c r="A70" s="31"/>
      <c r="B70" s="32"/>
      <c r="C70" s="33"/>
      <c r="D70" s="33"/>
      <c r="E70" s="33"/>
      <c r="F70" s="34"/>
      <c r="G70" s="5"/>
      <c r="H70" s="5"/>
      <c r="I70" s="34"/>
      <c r="J70" s="34"/>
      <c r="K70" s="5"/>
      <c r="L70" s="5"/>
      <c r="M70" s="5"/>
      <c r="N70" s="34"/>
      <c r="O70" s="5"/>
      <c r="P70" s="5"/>
      <c r="Q70" s="5"/>
    </row>
    <row r="71" spans="1:17" ht="27">
      <c r="A71" s="31"/>
      <c r="B71" s="32"/>
      <c r="C71" s="33"/>
      <c r="D71" s="33"/>
      <c r="E71" s="33"/>
      <c r="F71" s="34"/>
      <c r="G71" s="5"/>
      <c r="H71" s="5"/>
      <c r="I71" s="34"/>
      <c r="J71" s="34"/>
      <c r="K71" s="5"/>
      <c r="L71" s="5"/>
      <c r="M71" s="5"/>
      <c r="N71" s="34"/>
      <c r="O71" s="5"/>
      <c r="P71" s="5"/>
      <c r="Q71" s="5"/>
    </row>
    <row r="72" spans="1:17" ht="27">
      <c r="A72" s="31"/>
      <c r="B72" s="32"/>
      <c r="C72" s="33"/>
      <c r="D72" s="33"/>
      <c r="E72" s="3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4"/>
    </row>
    <row r="73" spans="1:17" ht="27">
      <c r="A73" s="31"/>
      <c r="B73" s="32" t="s">
        <v>16</v>
      </c>
      <c r="C73" s="31"/>
      <c r="D73" s="31"/>
      <c r="E73" s="3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1"/>
    </row>
    <row r="74" spans="1:17" ht="55.5" customHeight="1">
      <c r="A74" s="11" t="s">
        <v>1</v>
      </c>
      <c r="B74" s="11" t="s">
        <v>7</v>
      </c>
      <c r="C74" s="63" t="s">
        <v>17</v>
      </c>
      <c r="D74" s="63"/>
      <c r="E74" s="63"/>
      <c r="F74" s="6" t="s">
        <v>30</v>
      </c>
      <c r="G74" s="6" t="s">
        <v>38</v>
      </c>
      <c r="H74" s="6" t="s">
        <v>123</v>
      </c>
      <c r="I74" s="35"/>
      <c r="J74" s="35"/>
      <c r="K74" s="35"/>
      <c r="L74" s="35"/>
      <c r="M74" s="35"/>
      <c r="N74" s="35"/>
      <c r="O74" s="35"/>
      <c r="P74" s="35"/>
      <c r="Q74" s="31"/>
    </row>
    <row r="75" spans="1:17" ht="27.75">
      <c r="A75" s="36" t="s">
        <v>14</v>
      </c>
      <c r="B75" s="12" t="s">
        <v>218</v>
      </c>
      <c r="C75" s="50" t="s">
        <v>219</v>
      </c>
      <c r="D75" s="51"/>
      <c r="E75" s="52"/>
      <c r="F75" s="39">
        <f>F76</f>
        <v>1644.271</v>
      </c>
      <c r="G75" s="1">
        <f>G76</f>
        <v>0</v>
      </c>
      <c r="H75" s="1">
        <f>H76</f>
        <v>0</v>
      </c>
      <c r="I75" s="35"/>
      <c r="J75" s="35"/>
      <c r="K75" s="35"/>
      <c r="L75" s="35"/>
      <c r="M75" s="35"/>
      <c r="N75" s="35"/>
      <c r="O75" s="35"/>
      <c r="P75" s="35"/>
      <c r="Q75" s="31"/>
    </row>
    <row r="76" spans="1:17" ht="111">
      <c r="A76" s="36" t="s">
        <v>32</v>
      </c>
      <c r="B76" s="13" t="s">
        <v>220</v>
      </c>
      <c r="C76" s="53" t="s">
        <v>179</v>
      </c>
      <c r="D76" s="54"/>
      <c r="E76" s="55"/>
      <c r="F76" s="41">
        <f>F11</f>
        <v>1644.271</v>
      </c>
      <c r="G76" s="17">
        <f>J7</f>
        <v>0</v>
      </c>
      <c r="H76" s="17">
        <f>N7</f>
        <v>0</v>
      </c>
      <c r="I76" s="35"/>
      <c r="J76" s="35"/>
      <c r="K76" s="35"/>
      <c r="L76" s="35"/>
      <c r="M76" s="35"/>
      <c r="N76" s="35"/>
      <c r="O76" s="35"/>
      <c r="P76" s="35"/>
      <c r="Q76" s="31"/>
    </row>
    <row r="77" spans="1:17" ht="54">
      <c r="A77" s="36" t="s">
        <v>15</v>
      </c>
      <c r="B77" s="12" t="s">
        <v>94</v>
      </c>
      <c r="C77" s="50" t="s">
        <v>95</v>
      </c>
      <c r="D77" s="51"/>
      <c r="E77" s="52"/>
      <c r="F77" s="39">
        <f>F78</f>
        <v>2031.49402</v>
      </c>
      <c r="G77" s="1">
        <f>G78</f>
        <v>0</v>
      </c>
      <c r="H77" s="1">
        <f>H78</f>
        <v>0</v>
      </c>
      <c r="I77" s="35"/>
      <c r="J77" s="35"/>
      <c r="K77" s="35"/>
      <c r="L77" s="35"/>
      <c r="M77" s="35"/>
      <c r="N77" s="35"/>
      <c r="O77" s="35"/>
      <c r="P77" s="35"/>
      <c r="Q77" s="31"/>
    </row>
    <row r="78" spans="1:17" ht="83.25">
      <c r="A78" s="36" t="s">
        <v>33</v>
      </c>
      <c r="B78" s="13" t="s">
        <v>96</v>
      </c>
      <c r="C78" s="53" t="s">
        <v>88</v>
      </c>
      <c r="D78" s="54"/>
      <c r="E78" s="55"/>
      <c r="F78" s="41">
        <f>F13</f>
        <v>2031.49402</v>
      </c>
      <c r="G78" s="17">
        <f>J9</f>
        <v>0</v>
      </c>
      <c r="H78" s="17">
        <f>N9</f>
        <v>0</v>
      </c>
      <c r="I78" s="35"/>
      <c r="J78" s="35"/>
      <c r="K78" s="35"/>
      <c r="L78" s="35"/>
      <c r="M78" s="35"/>
      <c r="N78" s="35"/>
      <c r="O78" s="35"/>
      <c r="P78" s="35"/>
      <c r="Q78" s="31"/>
    </row>
    <row r="79" spans="1:17" ht="27.75">
      <c r="A79" s="36" t="s">
        <v>26</v>
      </c>
      <c r="B79" s="14" t="s">
        <v>77</v>
      </c>
      <c r="C79" s="50" t="s">
        <v>78</v>
      </c>
      <c r="D79" s="51"/>
      <c r="E79" s="52"/>
      <c r="F79" s="39">
        <f>F80</f>
        <v>509.892</v>
      </c>
      <c r="G79" s="1">
        <f>G80</f>
        <v>0</v>
      </c>
      <c r="H79" s="1">
        <f>H80</f>
        <v>0</v>
      </c>
      <c r="I79" s="35"/>
      <c r="J79" s="35"/>
      <c r="K79" s="35"/>
      <c r="L79" s="35"/>
      <c r="M79" s="35"/>
      <c r="N79" s="35"/>
      <c r="O79" s="35"/>
      <c r="P79" s="35"/>
      <c r="Q79" s="31"/>
    </row>
    <row r="80" spans="1:17" ht="27.75">
      <c r="A80" s="36" t="s">
        <v>34</v>
      </c>
      <c r="B80" s="13" t="s">
        <v>79</v>
      </c>
      <c r="C80" s="53" t="s">
        <v>59</v>
      </c>
      <c r="D80" s="54"/>
      <c r="E80" s="55"/>
      <c r="F80" s="41">
        <f>F14</f>
        <v>509.892</v>
      </c>
      <c r="G80" s="17">
        <f>J9</f>
        <v>0</v>
      </c>
      <c r="H80" s="17">
        <f>N9</f>
        <v>0</v>
      </c>
      <c r="I80" s="35"/>
      <c r="J80" s="35"/>
      <c r="K80" s="35"/>
      <c r="L80" s="35"/>
      <c r="M80" s="35"/>
      <c r="N80" s="35"/>
      <c r="O80" s="35"/>
      <c r="P80" s="35"/>
      <c r="Q80" s="31"/>
    </row>
    <row r="81" spans="1:17" ht="27.75">
      <c r="A81" s="36" t="s">
        <v>43</v>
      </c>
      <c r="B81" s="14" t="s">
        <v>27</v>
      </c>
      <c r="C81" s="50" t="s">
        <v>29</v>
      </c>
      <c r="D81" s="51"/>
      <c r="E81" s="52"/>
      <c r="F81" s="38">
        <f>F82+F83+F84+F85</f>
        <v>15659.98091</v>
      </c>
      <c r="G81" s="1">
        <f>G82+G83+G85</f>
        <v>4500</v>
      </c>
      <c r="H81" s="1">
        <f>H82+H83+H85</f>
        <v>4500</v>
      </c>
      <c r="I81" s="35"/>
      <c r="J81" s="35"/>
      <c r="K81" s="35"/>
      <c r="L81" s="35"/>
      <c r="M81" s="35"/>
      <c r="N81" s="35"/>
      <c r="O81" s="35"/>
      <c r="P81" s="35"/>
      <c r="Q81" s="31"/>
    </row>
    <row r="82" spans="1:17" ht="27.75">
      <c r="A82" s="36" t="s">
        <v>44</v>
      </c>
      <c r="B82" s="13" t="s">
        <v>28</v>
      </c>
      <c r="C82" s="53" t="s">
        <v>25</v>
      </c>
      <c r="D82" s="54"/>
      <c r="E82" s="55"/>
      <c r="F82" s="42">
        <f>F16</f>
        <v>7994.44416</v>
      </c>
      <c r="G82" s="17">
        <f>J16</f>
        <v>4500</v>
      </c>
      <c r="H82" s="17">
        <f>N16</f>
        <v>4500</v>
      </c>
      <c r="I82" s="35"/>
      <c r="J82" s="35"/>
      <c r="K82" s="35"/>
      <c r="L82" s="35"/>
      <c r="M82" s="35"/>
      <c r="N82" s="35"/>
      <c r="O82" s="35"/>
      <c r="P82" s="35"/>
      <c r="Q82" s="31"/>
    </row>
    <row r="83" spans="1:17" ht="27.75">
      <c r="A83" s="36" t="s">
        <v>62</v>
      </c>
      <c r="B83" s="13" t="s">
        <v>163</v>
      </c>
      <c r="C83" s="53" t="s">
        <v>149</v>
      </c>
      <c r="D83" s="54"/>
      <c r="E83" s="55"/>
      <c r="F83" s="42">
        <f>F20</f>
        <v>7525.93975</v>
      </c>
      <c r="G83" s="17">
        <f>J20</f>
        <v>0</v>
      </c>
      <c r="H83" s="17">
        <f>N20</f>
        <v>0</v>
      </c>
      <c r="I83" s="35"/>
      <c r="J83" s="35"/>
      <c r="K83" s="35"/>
      <c r="L83" s="35"/>
      <c r="M83" s="35"/>
      <c r="N83" s="35"/>
      <c r="O83" s="35"/>
      <c r="P83" s="35"/>
      <c r="Q83" s="31"/>
    </row>
    <row r="84" spans="1:17" ht="27.75">
      <c r="A84" s="36" t="s">
        <v>63</v>
      </c>
      <c r="B84" s="13" t="s">
        <v>221</v>
      </c>
      <c r="C84" s="53" t="s">
        <v>188</v>
      </c>
      <c r="D84" s="54"/>
      <c r="E84" s="55"/>
      <c r="F84" s="42">
        <f>F26</f>
        <v>39.6</v>
      </c>
      <c r="G84" s="17">
        <f>J21</f>
        <v>0</v>
      </c>
      <c r="H84" s="17">
        <f>N21</f>
        <v>0</v>
      </c>
      <c r="I84" s="35"/>
      <c r="J84" s="35"/>
      <c r="K84" s="35"/>
      <c r="L84" s="35"/>
      <c r="M84" s="35"/>
      <c r="N84" s="35"/>
      <c r="O84" s="35"/>
      <c r="P84" s="35"/>
      <c r="Q84" s="31"/>
    </row>
    <row r="85" spans="1:17" ht="55.5">
      <c r="A85" s="36" t="s">
        <v>64</v>
      </c>
      <c r="B85" s="13" t="s">
        <v>166</v>
      </c>
      <c r="C85" s="53" t="s">
        <v>165</v>
      </c>
      <c r="D85" s="54"/>
      <c r="E85" s="55"/>
      <c r="F85" s="42">
        <f>F28</f>
        <v>99.997</v>
      </c>
      <c r="G85" s="17">
        <f>J21</f>
        <v>0</v>
      </c>
      <c r="H85" s="17">
        <f>N21</f>
        <v>0</v>
      </c>
      <c r="I85" s="35"/>
      <c r="J85" s="35"/>
      <c r="K85" s="35"/>
      <c r="L85" s="35"/>
      <c r="M85" s="35"/>
      <c r="N85" s="35"/>
      <c r="O85" s="35"/>
      <c r="P85" s="35"/>
      <c r="Q85" s="31"/>
    </row>
    <row r="86" spans="1:17" ht="27.75">
      <c r="A86" s="36" t="s">
        <v>65</v>
      </c>
      <c r="B86" s="14" t="s">
        <v>18</v>
      </c>
      <c r="C86" s="50" t="s">
        <v>19</v>
      </c>
      <c r="D86" s="51"/>
      <c r="E86" s="52"/>
      <c r="F86" s="38">
        <f>F87+F88+F89+F90+F91</f>
        <v>20522.36209</v>
      </c>
      <c r="G86" s="1">
        <f>G87+G88</f>
        <v>4392</v>
      </c>
      <c r="H86" s="1">
        <f>H87+H88</f>
        <v>0</v>
      </c>
      <c r="I86" s="35"/>
      <c r="J86" s="35"/>
      <c r="K86" s="35"/>
      <c r="L86" s="35"/>
      <c r="M86" s="35"/>
      <c r="N86" s="35"/>
      <c r="O86" s="35"/>
      <c r="P86" s="35"/>
      <c r="Q86" s="31"/>
    </row>
    <row r="87" spans="1:17" ht="27.75">
      <c r="A87" s="36" t="s">
        <v>66</v>
      </c>
      <c r="B87" s="15" t="s">
        <v>20</v>
      </c>
      <c r="C87" s="53" t="s">
        <v>0</v>
      </c>
      <c r="D87" s="54"/>
      <c r="E87" s="55"/>
      <c r="F87" s="40">
        <f>F30</f>
        <v>11453.53608</v>
      </c>
      <c r="G87" s="2">
        <f>J30</f>
        <v>2392</v>
      </c>
      <c r="H87" s="2">
        <f>N30</f>
        <v>0</v>
      </c>
      <c r="I87" s="35"/>
      <c r="J87" s="35"/>
      <c r="K87" s="35"/>
      <c r="L87" s="35"/>
      <c r="M87" s="35"/>
      <c r="N87" s="35"/>
      <c r="O87" s="35"/>
      <c r="P87" s="35"/>
      <c r="Q87" s="31"/>
    </row>
    <row r="88" spans="1:17" ht="27.75">
      <c r="A88" s="36" t="s">
        <v>183</v>
      </c>
      <c r="B88" s="15" t="s">
        <v>42</v>
      </c>
      <c r="C88" s="53" t="s">
        <v>41</v>
      </c>
      <c r="D88" s="54"/>
      <c r="E88" s="55"/>
      <c r="F88" s="9">
        <f>F45</f>
        <v>4308.478999999999</v>
      </c>
      <c r="G88" s="2">
        <f>J45</f>
        <v>2000</v>
      </c>
      <c r="H88" s="2">
        <f>N45</f>
        <v>0</v>
      </c>
      <c r="I88" s="35"/>
      <c r="J88" s="35"/>
      <c r="K88" s="35"/>
      <c r="L88" s="35"/>
      <c r="M88" s="35"/>
      <c r="N88" s="35"/>
      <c r="O88" s="35"/>
      <c r="P88" s="35"/>
      <c r="Q88" s="31"/>
    </row>
    <row r="89" spans="1:17" ht="27.75">
      <c r="A89" s="36" t="s">
        <v>222</v>
      </c>
      <c r="B89" s="15" t="s">
        <v>124</v>
      </c>
      <c r="C89" s="53" t="s">
        <v>113</v>
      </c>
      <c r="D89" s="54"/>
      <c r="E89" s="55"/>
      <c r="F89" s="40">
        <f>F54</f>
        <v>4115.74001</v>
      </c>
      <c r="G89" s="2">
        <v>0</v>
      </c>
      <c r="H89" s="2">
        <v>0</v>
      </c>
      <c r="I89" s="35"/>
      <c r="J89" s="35"/>
      <c r="K89" s="35"/>
      <c r="L89" s="35"/>
      <c r="M89" s="35"/>
      <c r="N89" s="35"/>
      <c r="O89" s="35"/>
      <c r="P89" s="35"/>
      <c r="Q89" s="31"/>
    </row>
    <row r="90" spans="1:17" ht="27.75">
      <c r="A90" s="36" t="s">
        <v>223</v>
      </c>
      <c r="B90" s="15" t="s">
        <v>141</v>
      </c>
      <c r="C90" s="53" t="s">
        <v>136</v>
      </c>
      <c r="D90" s="54"/>
      <c r="E90" s="55"/>
      <c r="F90" s="9">
        <f>F57</f>
        <v>310.022</v>
      </c>
      <c r="G90" s="2">
        <v>0</v>
      </c>
      <c r="H90" s="2">
        <v>0</v>
      </c>
      <c r="I90" s="35"/>
      <c r="J90" s="35"/>
      <c r="K90" s="35"/>
      <c r="L90" s="35"/>
      <c r="M90" s="35"/>
      <c r="N90" s="35"/>
      <c r="O90" s="35"/>
      <c r="P90" s="35"/>
      <c r="Q90" s="31"/>
    </row>
    <row r="91" spans="1:17" ht="27.75">
      <c r="A91" s="36" t="s">
        <v>224</v>
      </c>
      <c r="B91" s="15" t="s">
        <v>46</v>
      </c>
      <c r="C91" s="53" t="s">
        <v>47</v>
      </c>
      <c r="D91" s="54"/>
      <c r="E91" s="55"/>
      <c r="F91" s="9">
        <f>F59</f>
        <v>334.585</v>
      </c>
      <c r="G91" s="2">
        <f>J46</f>
        <v>0</v>
      </c>
      <c r="H91" s="2">
        <f>M46</f>
        <v>0</v>
      </c>
      <c r="I91" s="35"/>
      <c r="J91" s="35"/>
      <c r="K91" s="35"/>
      <c r="L91" s="35"/>
      <c r="M91" s="35"/>
      <c r="N91" s="35"/>
      <c r="O91" s="35"/>
      <c r="P91" s="35"/>
      <c r="Q91" s="31"/>
    </row>
    <row r="92" spans="1:17" ht="27.75">
      <c r="A92" s="36" t="s">
        <v>67</v>
      </c>
      <c r="B92" s="14" t="s">
        <v>80</v>
      </c>
      <c r="C92" s="50" t="s">
        <v>82</v>
      </c>
      <c r="D92" s="51"/>
      <c r="E92" s="52"/>
      <c r="F92" s="38">
        <f>F93</f>
        <v>3750.1964</v>
      </c>
      <c r="G92" s="1">
        <f>G93</f>
        <v>0</v>
      </c>
      <c r="H92" s="1">
        <f>H93</f>
        <v>0</v>
      </c>
      <c r="I92" s="35"/>
      <c r="J92" s="35"/>
      <c r="K92" s="35"/>
      <c r="L92" s="35"/>
      <c r="M92" s="35"/>
      <c r="N92" s="35"/>
      <c r="O92" s="35"/>
      <c r="P92" s="35"/>
      <c r="Q92" s="31"/>
    </row>
    <row r="93" spans="1:17" ht="27.75">
      <c r="A93" s="36" t="s">
        <v>68</v>
      </c>
      <c r="B93" s="15" t="s">
        <v>81</v>
      </c>
      <c r="C93" s="53" t="s">
        <v>76</v>
      </c>
      <c r="D93" s="54"/>
      <c r="E93" s="55"/>
      <c r="F93" s="40">
        <f>F63</f>
        <v>3750.1964</v>
      </c>
      <c r="G93" s="2">
        <f>J35</f>
        <v>0</v>
      </c>
      <c r="H93" s="2">
        <f>N35</f>
        <v>0</v>
      </c>
      <c r="I93" s="35"/>
      <c r="J93" s="35"/>
      <c r="K93" s="35"/>
      <c r="L93" s="35"/>
      <c r="M93" s="35"/>
      <c r="N93" s="35"/>
      <c r="O93" s="35"/>
      <c r="P93" s="35"/>
      <c r="Q93" s="31"/>
    </row>
    <row r="94" spans="1:17" ht="27.75">
      <c r="A94" s="36" t="s">
        <v>69</v>
      </c>
      <c r="B94" s="14" t="s">
        <v>125</v>
      </c>
      <c r="C94" s="50" t="s">
        <v>126</v>
      </c>
      <c r="D94" s="51"/>
      <c r="E94" s="52"/>
      <c r="F94" s="38">
        <f>F95</f>
        <v>380.87266</v>
      </c>
      <c r="G94" s="1">
        <f>G95</f>
        <v>0</v>
      </c>
      <c r="H94" s="1">
        <f>H95</f>
        <v>0</v>
      </c>
      <c r="I94" s="35"/>
      <c r="J94" s="35"/>
      <c r="K94" s="35"/>
      <c r="L94" s="35"/>
      <c r="M94" s="35"/>
      <c r="N94" s="35"/>
      <c r="O94" s="35"/>
      <c r="P94" s="35"/>
      <c r="Q94" s="31"/>
    </row>
    <row r="95" spans="1:17" ht="27.75">
      <c r="A95" s="36" t="s">
        <v>70</v>
      </c>
      <c r="B95" s="15" t="s">
        <v>127</v>
      </c>
      <c r="C95" s="53" t="s">
        <v>121</v>
      </c>
      <c r="D95" s="54"/>
      <c r="E95" s="55"/>
      <c r="F95" s="40">
        <f>F67</f>
        <v>380.87266</v>
      </c>
      <c r="G95" s="2">
        <f>J67</f>
        <v>0</v>
      </c>
      <c r="H95" s="2">
        <f>N37</f>
        <v>0</v>
      </c>
      <c r="I95" s="35"/>
      <c r="J95" s="35"/>
      <c r="K95" s="35"/>
      <c r="L95" s="35"/>
      <c r="M95" s="35"/>
      <c r="N95" s="35"/>
      <c r="O95" s="35"/>
      <c r="P95" s="35"/>
      <c r="Q95" s="31"/>
    </row>
    <row r="96" spans="1:17" ht="27.75">
      <c r="A96" s="37"/>
      <c r="B96" s="16" t="s">
        <v>9</v>
      </c>
      <c r="C96" s="56"/>
      <c r="D96" s="56"/>
      <c r="E96" s="56"/>
      <c r="F96" s="38">
        <f>F75+F77+F79+F81+F86+F92+F94</f>
        <v>44499.06908</v>
      </c>
      <c r="G96" s="1">
        <f>G75+G79+G81+G86+G92+G94</f>
        <v>8892</v>
      </c>
      <c r="H96" s="1">
        <f>H75+H79+H81+H86+H92+H94</f>
        <v>4500</v>
      </c>
      <c r="I96" s="35"/>
      <c r="J96" s="35"/>
      <c r="K96" s="35"/>
      <c r="L96" s="35"/>
      <c r="M96" s="35"/>
      <c r="N96" s="35"/>
      <c r="O96" s="35"/>
      <c r="P96" s="35"/>
      <c r="Q96" s="31"/>
    </row>
  </sheetData>
  <sheetProtection/>
  <mergeCells count="43">
    <mergeCell ref="A8:A9"/>
    <mergeCell ref="B8:B9"/>
    <mergeCell ref="G8:I8"/>
    <mergeCell ref="J8:J9"/>
    <mergeCell ref="N1:Q1"/>
    <mergeCell ref="N2:Q2"/>
    <mergeCell ref="C84:E84"/>
    <mergeCell ref="C85:E85"/>
    <mergeCell ref="A5:Q5"/>
    <mergeCell ref="A6:I6"/>
    <mergeCell ref="N8:N9"/>
    <mergeCell ref="O8:Q8"/>
    <mergeCell ref="P7:Q7"/>
    <mergeCell ref="C92:E92"/>
    <mergeCell ref="C93:E93"/>
    <mergeCell ref="C90:E90"/>
    <mergeCell ref="N3:Q3"/>
    <mergeCell ref="N4:Q4"/>
    <mergeCell ref="F8:F9"/>
    <mergeCell ref="C80:E80"/>
    <mergeCell ref="C81:E81"/>
    <mergeCell ref="C8:E8"/>
    <mergeCell ref="K8:M8"/>
    <mergeCell ref="A21:A24"/>
    <mergeCell ref="B21:B24"/>
    <mergeCell ref="C83:E83"/>
    <mergeCell ref="C82:E82"/>
    <mergeCell ref="C74:E74"/>
    <mergeCell ref="B39:B42"/>
    <mergeCell ref="C75:E75"/>
    <mergeCell ref="A39:A42"/>
    <mergeCell ref="C77:E77"/>
    <mergeCell ref="C78:E78"/>
    <mergeCell ref="C86:E86"/>
    <mergeCell ref="C76:E76"/>
    <mergeCell ref="C95:E95"/>
    <mergeCell ref="C96:E96"/>
    <mergeCell ref="C87:E87"/>
    <mergeCell ref="C88:E88"/>
    <mergeCell ref="C89:E89"/>
    <mergeCell ref="C91:E91"/>
    <mergeCell ref="C94:E94"/>
    <mergeCell ref="C79:E79"/>
  </mergeCells>
  <printOptions horizontalCentered="1"/>
  <pageMargins left="0.3937007874015748" right="0.3937007874015748" top="0.5905511811023623" bottom="0.3937007874015748" header="0.5118110236220472" footer="0.5118110236220472"/>
  <pageSetup firstPageNumber="264" useFirstPageNumber="1" fitToHeight="0" horizontalDpi="600" verticalDpi="600" orientation="landscape" paperSize="9" scale="35" r:id="rId1"/>
  <headerFooter alignWithMargins="0">
    <oddFooter>&amp;R&amp;P</oddFooter>
  </headerFooter>
  <rowBreaks count="3" manualBreakCount="3">
    <brk id="42" max="16" man="1"/>
    <brk id="56" max="16" man="1"/>
    <brk id="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2017-10-17T09:10:52Z</cp:lastPrinted>
  <dcterms:created xsi:type="dcterms:W3CDTF">1996-10-08T23:32:33Z</dcterms:created>
  <dcterms:modified xsi:type="dcterms:W3CDTF">2017-10-17T09:13:04Z</dcterms:modified>
  <cp:category/>
  <cp:version/>
  <cp:contentType/>
  <cp:contentStatus/>
</cp:coreProperties>
</file>