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1.16" sheetId="1" r:id="rId1"/>
  </sheets>
  <definedNames>
    <definedName name="_xlnm.Print_Titles" localSheetId="0">'исполнение бюджета на 01.01.16'!$6:$7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<sst xmlns="http://schemas.openxmlformats.org/spreadsheetml/2006/main" count="107" uniqueCount="88">
  <si>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</si>
  <si>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</si>
  <si>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</si>
  <si>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</si>
  <si>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</si>
  <si>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</si>
  <si>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</si>
  <si>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</si>
  <si>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</si>
  <si>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</si>
  <si>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</si>
  <si>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</si>
  <si>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</si>
  <si>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</si>
  <si>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</si>
  <si>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</si>
  <si>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</si>
  <si>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</si>
  <si>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</si>
  <si>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</si>
  <si>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</si>
  <si>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</si>
  <si>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</si>
  <si>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</si>
  <si>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</si>
  <si>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</si>
  <si>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</si>
  <si>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</si>
  <si>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</si>
  <si>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</si>
  <si>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</si>
  <si>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</si>
  <si>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</si>
  <si>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</si>
  <si>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</si>
  <si>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</si>
  <si>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</si>
  <si>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</si>
  <si>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</si>
  <si>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</si>
  <si>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</si>
  <si>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</si>
  <si>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</si>
  <si>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</si>
  <si>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</si>
  <si>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</si>
  <si>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</si>
  <si>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</si>
  <si>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</si>
  <si>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</si>
  <si>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</si>
  <si>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</si>
  <si>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</si>
  <si>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</si>
  <si>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</si>
  <si>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</si>
  <si>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</si>
  <si>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</si>
  <si>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</si>
  <si>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</si>
  <si>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</si>
  <si>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</si>
  <si>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</si>
  <si>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</si>
  <si>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</si>
  <si>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</si>
  <si>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</si>
  <si>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</si>
  <si>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</si>
  <si>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</si>
  <si>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</si>
  <si>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</si>
  <si>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</si>
  <si>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</si>
  <si>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</si>
  <si>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</si>
  <si>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</si>
  <si>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</si>
  <si>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</si>
  <si>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</si>
  <si>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</si>
  <si>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</si>
  <si>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</si>
  <si>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</si>
  <si>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</si>
  <si>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февраля 2016 года</t>
  </si>
  <si>
    <t>План с учетом изменений на 01.02.2016 года</t>
  </si>
  <si>
    <t>Исполнено на 01.02.2016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</si>
</sst>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78">
      <selection activeCell="T85" sqref="T85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4"/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0"/>
      <c r="W2" s="1"/>
      <c r="X2" s="1"/>
    </row>
    <row r="3" spans="1:24" ht="18" customHeight="1">
      <c r="A3" s="43" t="s">
        <v>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3"/>
    </row>
    <row r="4" spans="1:24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3"/>
      <c r="X4" s="3"/>
    </row>
    <row r="5" spans="1:24" ht="1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4.25" customHeight="1">
      <c r="A6" s="41" t="s">
        <v>1</v>
      </c>
      <c r="B6" s="41" t="s">
        <v>2</v>
      </c>
      <c r="C6" s="41" t="s">
        <v>2</v>
      </c>
      <c r="D6" s="41" t="s">
        <v>2</v>
      </c>
      <c r="E6" s="41" t="s">
        <v>2</v>
      </c>
      <c r="F6" s="41" t="s">
        <v>86</v>
      </c>
      <c r="G6" s="41" t="s">
        <v>2</v>
      </c>
      <c r="H6" s="41" t="s">
        <v>2</v>
      </c>
      <c r="I6" s="41" t="s">
        <v>2</v>
      </c>
      <c r="J6" s="41" t="s">
        <v>2</v>
      </c>
      <c r="K6" s="41" t="s">
        <v>2</v>
      </c>
      <c r="L6" s="41" t="s">
        <v>2</v>
      </c>
      <c r="M6" s="41" t="s">
        <v>2</v>
      </c>
      <c r="N6" s="41" t="s">
        <v>2</v>
      </c>
      <c r="O6" s="41" t="s">
        <v>2</v>
      </c>
      <c r="P6" s="41" t="s">
        <v>2</v>
      </c>
      <c r="Q6" s="41" t="s">
        <v>2</v>
      </c>
      <c r="R6" s="41" t="s">
        <v>2</v>
      </c>
      <c r="S6" s="41" t="s">
        <v>2</v>
      </c>
      <c r="T6" s="41" t="s">
        <v>87</v>
      </c>
      <c r="U6" s="41" t="s">
        <v>12</v>
      </c>
      <c r="V6" s="41" t="s">
        <v>2</v>
      </c>
      <c r="W6" s="41" t="s">
        <v>2</v>
      </c>
      <c r="X6" s="41" t="s">
        <v>2</v>
      </c>
    </row>
    <row r="7" spans="1:24" ht="30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5.75">
      <c r="A8" s="18" t="s">
        <v>30</v>
      </c>
      <c r="B8" s="9"/>
      <c r="C8" s="9"/>
      <c r="D8" s="9"/>
      <c r="E8" s="9"/>
      <c r="F8" s="38">
        <f>F9+F26</f>
        <v>2213634622.46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129961293.78</v>
      </c>
      <c r="U8" s="47">
        <f>ROUND(T8/F8*100,2)</f>
        <v>5.87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526608400</v>
      </c>
      <c r="G9" s="39">
        <f aca="true" t="shared" si="0" ref="G9:T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f t="shared" si="0"/>
        <v>43925589.52</v>
      </c>
      <c r="U9" s="48">
        <f>ROUND(T9/F9*100,2)</f>
        <v>8.34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351910900</v>
      </c>
      <c r="G10" s="39">
        <f aca="true" t="shared" si="1" ref="G10:T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f t="shared" si="1"/>
        <v>27936910.11</v>
      </c>
      <c r="U10" s="48">
        <f>ROUND(T10/F10*100,2)</f>
        <v>7.94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49079400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5901303.39</v>
      </c>
      <c r="U11" s="48">
        <f aca="true" t="shared" si="2" ref="U11:U27">ROUND(T11/F11*100,2)</f>
        <v>12.02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22035606.72</v>
      </c>
      <c r="U12" s="48">
        <f t="shared" si="2"/>
        <v>7.28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1443526.35</v>
      </c>
      <c r="U13" s="48">
        <f t="shared" si="2"/>
        <v>6.26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5707265.14</v>
      </c>
      <c r="U14" s="48">
        <f t="shared" si="2"/>
        <v>19.79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37892600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260129.86</v>
      </c>
      <c r="U15" s="48">
        <f t="shared" si="2"/>
        <v>0.69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180242.5</v>
      </c>
      <c r="U16" s="48">
        <f t="shared" si="2"/>
        <v>1.74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27514800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79887.36</v>
      </c>
      <c r="U17" s="48">
        <f t="shared" si="2"/>
        <v>0.29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330987.21</v>
      </c>
      <c r="U18" s="48">
        <f t="shared" si="2"/>
        <v>3.29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8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45870700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3041839.31</v>
      </c>
      <c r="U20" s="48">
        <f t="shared" si="2"/>
        <v>6.63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2843700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3465112.21</v>
      </c>
      <c r="U21" s="48">
        <f t="shared" si="2"/>
        <v>121.85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515000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36709</v>
      </c>
      <c r="U22" s="48">
        <f t="shared" si="2"/>
        <v>7.13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1557814.04</v>
      </c>
      <c r="U23" s="48">
        <f t="shared" si="2"/>
        <v>7.25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140888.64</v>
      </c>
      <c r="U24" s="48">
        <f t="shared" si="2"/>
        <v>3.4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4407.65</v>
      </c>
      <c r="U25" s="48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1687026222.46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86035704.26</v>
      </c>
      <c r="U26" s="48">
        <f t="shared" si="2"/>
        <v>5.1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1687721900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86731381.8</v>
      </c>
      <c r="U27" s="48">
        <f t="shared" si="2"/>
        <v>5.14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8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-695677.54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-695677.54</v>
      </c>
      <c r="U29" s="48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2239408966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102589720.19000001</v>
      </c>
      <c r="U32" s="30">
        <f aca="true" t="shared" si="4" ref="U32:U75">ROUND(T32/F32*100,2)</f>
        <v>4.58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119309800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5613997.65</v>
      </c>
      <c r="U33" s="30">
        <f t="shared" si="4"/>
        <v>4.71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116760.29</v>
      </c>
      <c r="U34" s="30">
        <f t="shared" si="4"/>
        <v>7.61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6287100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204863.5</v>
      </c>
      <c r="U35" s="30">
        <f t="shared" si="4"/>
        <v>3.26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48218900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2749335.04</v>
      </c>
      <c r="U36" s="30">
        <f t="shared" si="4"/>
        <v>5.7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6200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1021240.05</v>
      </c>
      <c r="U38" s="30">
        <f t="shared" si="4"/>
        <v>7.79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49204700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1521798.77</v>
      </c>
      <c r="U41" s="30">
        <f t="shared" si="4"/>
        <v>3.09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10696400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413775.99</v>
      </c>
      <c r="U42" s="30">
        <f t="shared" si="4"/>
        <v>3.87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10696400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413775.99</v>
      </c>
      <c r="U43" s="30">
        <f t="shared" si="4"/>
        <v>3.87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243984800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631353.71</v>
      </c>
      <c r="U44" s="30">
        <f t="shared" si="4"/>
        <v>0.26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433697.1</v>
      </c>
      <c r="U45" s="30">
        <f t="shared" si="4"/>
        <v>6.86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0</v>
      </c>
      <c r="U46" s="30">
        <f t="shared" si="4"/>
        <v>0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166957200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4"/>
        <v>0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7756400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197656.61</v>
      </c>
      <c r="U48" s="30">
        <f t="shared" si="4"/>
        <v>2.55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122758700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2218203.38</v>
      </c>
      <c r="U49" s="30">
        <f t="shared" si="4"/>
        <v>1.81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17811800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289222.73</v>
      </c>
      <c r="U50" s="30">
        <f t="shared" si="4"/>
        <v>1.62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8940700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0</v>
      </c>
      <c r="U51" s="30">
        <f t="shared" si="4"/>
        <v>0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63875200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0</v>
      </c>
      <c r="U52" s="30">
        <f t="shared" si="4"/>
        <v>0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32131000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1928980.65</v>
      </c>
      <c r="U53" s="30">
        <f t="shared" si="4"/>
        <v>6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4077700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282349.56</v>
      </c>
      <c r="U54" s="30">
        <f t="shared" si="4"/>
        <v>6.92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4077700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282349.56</v>
      </c>
      <c r="U55" s="30">
        <f t="shared" si="4"/>
        <v>6.92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1361150366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72684047.37</v>
      </c>
      <c r="U56" s="30">
        <f t="shared" si="4"/>
        <v>5.34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567372400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22675200</v>
      </c>
      <c r="U57" s="30">
        <f t="shared" si="4"/>
        <v>4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719396966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48430094.09</v>
      </c>
      <c r="U58" s="30">
        <f t="shared" si="4"/>
        <v>6.73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21955200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420000</v>
      </c>
      <c r="U59" s="30">
        <f t="shared" si="4"/>
        <v>1.91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52425800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1158753.28</v>
      </c>
      <c r="U60" s="30">
        <f t="shared" si="4"/>
        <v>2.21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144808700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10717260.77</v>
      </c>
      <c r="U61" s="30">
        <f t="shared" si="4"/>
        <v>7.4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139058700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10332446</v>
      </c>
      <c r="U62" s="30">
        <f t="shared" si="4"/>
        <v>7.43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384814.77</v>
      </c>
      <c r="U63" s="30">
        <f t="shared" si="4"/>
        <v>6.69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113220800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7060611.669999999</v>
      </c>
      <c r="U64" s="30">
        <f t="shared" si="4"/>
        <v>6.24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2769100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208806.44</v>
      </c>
      <c r="U65" s="30">
        <f t="shared" si="4"/>
        <v>7.54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3004381</v>
      </c>
      <c r="U66" s="30">
        <f t="shared" si="4"/>
        <v>7.43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23697000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38284.11</v>
      </c>
      <c r="U67" s="30">
        <f t="shared" si="4"/>
        <v>0.16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17280100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1794993.4</v>
      </c>
      <c r="U68" s="30">
        <f t="shared" si="4"/>
        <v>10.39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2014146.72</v>
      </c>
      <c r="U69" s="30">
        <f t="shared" si="4"/>
        <v>6.94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106656800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2430820.09</v>
      </c>
      <c r="U70" s="30">
        <f t="shared" si="4"/>
        <v>2.28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56608000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43814600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2053200</v>
      </c>
      <c r="U72" s="30">
        <f t="shared" si="4"/>
        <v>4.69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377620.09</v>
      </c>
      <c r="U73" s="30">
        <f t="shared" si="4"/>
        <v>6.06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5587400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537300</v>
      </c>
      <c r="U74" s="30">
        <f t="shared" si="4"/>
        <v>9.62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5587400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537300</v>
      </c>
      <c r="U75" s="30">
        <f t="shared" si="4"/>
        <v>9.62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-25774343.53999996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27371573.58999999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SUM(F80,F85,F83)</f>
        <v>25774343.53999996</v>
      </c>
      <c r="G79" s="33">
        <f aca="true" t="shared" si="9" ref="G79:T79">SUM(G80,G85,G83)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-27371573.58999999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25078666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75078666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5">
        <f>F84</f>
        <v>0</v>
      </c>
      <c r="G83" s="35">
        <f aca="true" t="shared" si="10" ref="G83:T83">G84</f>
        <v>0</v>
      </c>
      <c r="H83" s="35">
        <f t="shared" si="10"/>
        <v>0</v>
      </c>
      <c r="I83" s="35">
        <f t="shared" si="10"/>
        <v>0</v>
      </c>
      <c r="J83" s="35">
        <f t="shared" si="10"/>
        <v>0</v>
      </c>
      <c r="K83" s="35">
        <f t="shared" si="10"/>
        <v>0</v>
      </c>
      <c r="L83" s="35">
        <f t="shared" si="10"/>
        <v>0</v>
      </c>
      <c r="M83" s="35">
        <f t="shared" si="10"/>
        <v>0</v>
      </c>
      <c r="N83" s="35">
        <f t="shared" si="10"/>
        <v>0</v>
      </c>
      <c r="O83" s="35">
        <f t="shared" si="10"/>
        <v>0</v>
      </c>
      <c r="P83" s="35">
        <f t="shared" si="10"/>
        <v>0</v>
      </c>
      <c r="Q83" s="35">
        <f t="shared" si="10"/>
        <v>0</v>
      </c>
      <c r="R83" s="35">
        <f t="shared" si="10"/>
        <v>0</v>
      </c>
      <c r="S83" s="35">
        <f t="shared" si="10"/>
        <v>0</v>
      </c>
      <c r="T83" s="35">
        <f t="shared" si="10"/>
        <v>36623511.05</v>
      </c>
      <c r="U83" s="20"/>
    </row>
    <row r="84" spans="1:21" ht="90">
      <c r="A84" s="26" t="s">
        <v>82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36623511.05</v>
      </c>
      <c r="U84" s="20"/>
    </row>
    <row r="85" spans="1:21" ht="26.25">
      <c r="A85" s="26" t="s">
        <v>38</v>
      </c>
      <c r="B85" s="27"/>
      <c r="C85" s="27"/>
      <c r="D85" s="27"/>
      <c r="E85" s="27"/>
      <c r="F85" s="35">
        <f>SUM(F87,F89)</f>
        <v>695677.5399999619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f>SUM(T87,T89)</f>
        <v>-63995084.639999986</v>
      </c>
      <c r="U85" s="20"/>
    </row>
    <row r="86" spans="1:21" ht="15">
      <c r="A86" s="27" t="s">
        <v>39</v>
      </c>
      <c r="B86" s="27"/>
      <c r="C86" s="27"/>
      <c r="D86" s="27"/>
      <c r="E86" s="27"/>
      <c r="F86" s="35">
        <f>F87</f>
        <v>-2288713288.46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T87</f>
        <v>-217285848.39</v>
      </c>
      <c r="U86" s="20"/>
    </row>
    <row r="87" spans="1:21" ht="26.25">
      <c r="A87" s="26" t="s">
        <v>40</v>
      </c>
      <c r="B87" s="27"/>
      <c r="C87" s="27"/>
      <c r="D87" s="27"/>
      <c r="E87" s="27"/>
      <c r="F87" s="35">
        <v>-2288713288.46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-217285848.39</v>
      </c>
      <c r="U87" s="20"/>
    </row>
    <row r="88" spans="1:21" ht="15">
      <c r="A88" s="26" t="s">
        <v>41</v>
      </c>
      <c r="B88" s="27"/>
      <c r="C88" s="27"/>
      <c r="D88" s="27"/>
      <c r="E88" s="27"/>
      <c r="F88" s="35">
        <f>F89</f>
        <v>2289408966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153290763.75</v>
      </c>
      <c r="U88" s="20"/>
    </row>
    <row r="89" spans="1:21" ht="26.25">
      <c r="A89" s="26" t="s">
        <v>42</v>
      </c>
      <c r="B89" s="27"/>
      <c r="C89" s="27"/>
      <c r="D89" s="27"/>
      <c r="E89" s="27"/>
      <c r="F89" s="35">
        <v>2289408966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153290763.75</v>
      </c>
      <c r="U89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2016-02-12T03:07:00Z</dcterms:modified>
  <cp:category/>
  <cp:version/>
  <cp:contentType/>
  <cp:contentStatus/>
</cp:coreProperties>
</file>