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3.16" sheetId="1" r:id="rId1"/>
  </sheets>
  <definedNames>
    <definedName name="_xlnm.Print_Titles" localSheetId="0">'исполнение бюджета на 01.03.16'!$6:$7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<sst xmlns="http://schemas.openxmlformats.org/spreadsheetml/2006/main" count="107" uniqueCount="88">
  <si>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</si>
  <si>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</si>
  <si>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</si>
  <si>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</si>
  <si>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</si>
  <si>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</si>
  <si>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</si>
  <si>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</si>
  <si>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</si>
  <si>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</si>
  <si>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</si>
  <si>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</si>
  <si>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</si>
  <si>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</si>
  <si>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</si>
  <si>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</si>
  <si>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</si>
  <si>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</si>
  <si>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</si>
  <si>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</si>
  <si>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</si>
  <si>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</si>
  <si>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</si>
  <si>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</si>
  <si>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</si>
  <si>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</si>
  <si>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</si>
  <si>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</si>
  <si>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</si>
  <si>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</si>
  <si>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</si>
  <si>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</si>
  <si>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</si>
  <si>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</si>
  <si>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</si>
  <si>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</si>
  <si>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</si>
  <si>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</si>
  <si>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</si>
  <si>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</si>
  <si>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</si>
  <si>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</si>
  <si>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</si>
  <si>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</si>
  <si>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</si>
  <si>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</si>
  <si>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</si>
  <si>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</si>
  <si>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</si>
  <si>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</si>
  <si>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</si>
  <si>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</si>
  <si>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</si>
  <si>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</si>
  <si>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</si>
  <si>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</si>
  <si>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</si>
  <si>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</si>
  <si>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</si>
  <si>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</si>
  <si>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</si>
  <si>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</si>
  <si>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</si>
  <si>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</si>
  <si>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</si>
  <si>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</si>
  <si>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</si>
  <si>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</si>
  <si>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</si>
  <si>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</si>
  <si>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</si>
  <si>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</si>
  <si>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</si>
  <si>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</si>
  <si>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</si>
  <si>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</si>
  <si>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</si>
  <si>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</si>
  <si>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</si>
  <si>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</si>
  <si>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</si>
  <si>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</si>
  <si>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</si>
  <si>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</si>
  <si>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</si>
  <si>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марта 2016 года</t>
  </si>
  <si>
    <t>План с учетом изменений на 01.03.2016 года</t>
  </si>
  <si>
    <t>Исполнено на 01.03.2016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</si>
</sst>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74">
      <selection activeCell="T28" sqref="T2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7"/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0"/>
      <c r="W2" s="1"/>
      <c r="X2" s="1"/>
    </row>
    <row r="3" spans="1:24" ht="18" customHeight="1">
      <c r="A3" s="46" t="s">
        <v>85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"/>
      <c r="X3" s="3"/>
    </row>
    <row r="4" spans="1:24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"/>
      <c r="X4" s="3"/>
    </row>
    <row r="5" spans="1:24" ht="1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4.25" customHeight="1">
      <c r="A6" s="43" t="s">
        <v>1</v>
      </c>
      <c r="B6" s="43" t="s">
        <v>2</v>
      </c>
      <c r="C6" s="43" t="s">
        <v>2</v>
      </c>
      <c r="D6" s="43" t="s">
        <v>2</v>
      </c>
      <c r="E6" s="43" t="s">
        <v>2</v>
      </c>
      <c r="F6" s="43" t="s">
        <v>86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3" t="s">
        <v>2</v>
      </c>
      <c r="M6" s="43" t="s">
        <v>2</v>
      </c>
      <c r="N6" s="43" t="s">
        <v>2</v>
      </c>
      <c r="O6" s="43" t="s">
        <v>2</v>
      </c>
      <c r="P6" s="43" t="s">
        <v>2</v>
      </c>
      <c r="Q6" s="43" t="s">
        <v>2</v>
      </c>
      <c r="R6" s="43" t="s">
        <v>2</v>
      </c>
      <c r="S6" s="43" t="s">
        <v>2</v>
      </c>
      <c r="T6" s="43" t="s">
        <v>87</v>
      </c>
      <c r="U6" s="43" t="s">
        <v>12</v>
      </c>
      <c r="V6" s="43" t="s">
        <v>2</v>
      </c>
      <c r="W6" s="43" t="s">
        <v>2</v>
      </c>
      <c r="X6" s="43" t="s">
        <v>2</v>
      </c>
    </row>
    <row r="7" spans="1:24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.75">
      <c r="A8" s="18" t="s">
        <v>30</v>
      </c>
      <c r="B8" s="9"/>
      <c r="C8" s="9"/>
      <c r="D8" s="9"/>
      <c r="E8" s="9"/>
      <c r="F8" s="38">
        <f>F9+F26</f>
        <v>2214798122.46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269610621.63</v>
      </c>
      <c r="U8" s="41">
        <f>ROUND(T8/F8*100,2)</f>
        <v>12.17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0">
        <f>F10+F13+F14+F15+F18+F20+F21+F22+F23+F24+F25+F19</f>
        <v>526608400</v>
      </c>
      <c r="G9" s="39">
        <f aca="true" t="shared" si="0" ref="G9:T9">G10+G13+G14+G15+G18+G20+G21+G22+G23+G24+G25+G19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40">
        <f t="shared" si="0"/>
        <v>75865807.85</v>
      </c>
      <c r="U9" s="42">
        <f>ROUND(T9/F9*100,2)</f>
        <v>14.41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0">
        <f>F11+F12</f>
        <v>351910900</v>
      </c>
      <c r="G10" s="39">
        <f aca="true" t="shared" si="1" ref="G10:T10">G11+G12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0">
        <f t="shared" si="1"/>
        <v>52336454.72</v>
      </c>
      <c r="U10" s="42">
        <f>ROUND(T10/F10*100,2)</f>
        <v>14.87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0">
        <v>49079400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10363493.45</v>
      </c>
      <c r="U11" s="42">
        <f aca="true" t="shared" si="2" ref="U11:U27">ROUND(T11/F11*100,2)</f>
        <v>21.12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41972961.27</v>
      </c>
      <c r="U12" s="42">
        <f t="shared" si="2"/>
        <v>13.86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1448183.64</v>
      </c>
      <c r="U13" s="42">
        <f t="shared" si="2"/>
        <v>6.28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6289803.54</v>
      </c>
      <c r="U14" s="42">
        <f t="shared" si="2"/>
        <v>21.81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0">
        <f>F16+F17</f>
        <v>37892600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2197548.07</v>
      </c>
      <c r="U15" s="42">
        <f t="shared" si="2"/>
        <v>5.8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275964.18</v>
      </c>
      <c r="U16" s="42">
        <f t="shared" si="2"/>
        <v>2.66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0">
        <v>27514800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1921583.89</v>
      </c>
      <c r="U17" s="42">
        <f t="shared" si="2"/>
        <v>6.98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1105200.32</v>
      </c>
      <c r="U18" s="42">
        <f t="shared" si="2"/>
        <v>11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0">
        <v>45870700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4742286.59</v>
      </c>
      <c r="U20" s="42">
        <f t="shared" si="2"/>
        <v>10.34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0">
        <v>2843700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3473754.66</v>
      </c>
      <c r="U21" s="42">
        <f t="shared" si="2"/>
        <v>122.16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0">
        <v>515000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51357</v>
      </c>
      <c r="U22" s="42">
        <f t="shared" si="2"/>
        <v>9.97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3572129.52</v>
      </c>
      <c r="U23" s="42">
        <f t="shared" si="2"/>
        <v>16.61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569742.54</v>
      </c>
      <c r="U24" s="42">
        <f t="shared" si="2"/>
        <v>13.75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0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79347.25</v>
      </c>
      <c r="U25" s="42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0">
        <v>1688189722.46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193744813.78</v>
      </c>
      <c r="U26" s="42">
        <f t="shared" si="2"/>
        <v>11.48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0">
        <v>1688885400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194440491.32</v>
      </c>
      <c r="U27" s="42">
        <f t="shared" si="2"/>
        <v>11.51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0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2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-695677.54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-695677.54</v>
      </c>
      <c r="U29" s="42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2240572466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264430366.22</v>
      </c>
      <c r="U32" s="30">
        <f aca="true" t="shared" si="4" ref="U32:U75">ROUND(T32/F32*100,2)</f>
        <v>11.8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119309800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13970358.25</v>
      </c>
      <c r="U33" s="30">
        <f t="shared" si="4"/>
        <v>11.71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251044.87</v>
      </c>
      <c r="U34" s="30">
        <f t="shared" si="4"/>
        <v>16.36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6787100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791716.09</v>
      </c>
      <c r="U35" s="30">
        <f t="shared" si="4"/>
        <v>11.67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47718900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6338298.43</v>
      </c>
      <c r="U36" s="30">
        <f t="shared" si="4"/>
        <v>13.28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6200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>
        <f t="shared" si="4"/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2030732.23</v>
      </c>
      <c r="U38" s="30">
        <f t="shared" si="4"/>
        <v>15.49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49204700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4558566.63</v>
      </c>
      <c r="U41" s="30">
        <f t="shared" si="4"/>
        <v>9.26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10696400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975438.8</v>
      </c>
      <c r="U42" s="30">
        <f t="shared" si="4"/>
        <v>9.12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10696400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975438.8</v>
      </c>
      <c r="U43" s="30">
        <f t="shared" si="4"/>
        <v>9.12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243984800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20548218.41</v>
      </c>
      <c r="U44" s="30">
        <f t="shared" si="4"/>
        <v>8.42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934944.66</v>
      </c>
      <c r="U45" s="30">
        <f t="shared" si="4"/>
        <v>14.78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4428860.22</v>
      </c>
      <c r="U46" s="30">
        <f t="shared" si="4"/>
        <v>7.04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166957200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14758377.52</v>
      </c>
      <c r="U47" s="30">
        <f t="shared" si="4"/>
        <v>8.84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7756400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426036.01</v>
      </c>
      <c r="U48" s="30">
        <f t="shared" si="4"/>
        <v>5.49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122758700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5453661.41</v>
      </c>
      <c r="U49" s="30">
        <f t="shared" si="4"/>
        <v>4.44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17811800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613093.25</v>
      </c>
      <c r="U50" s="30">
        <f t="shared" si="4"/>
        <v>3.44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8940700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0</v>
      </c>
      <c r="U51" s="30">
        <f t="shared" si="4"/>
        <v>0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63875200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621839.09</v>
      </c>
      <c r="U52" s="30">
        <f t="shared" si="4"/>
        <v>0.97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32131000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4218729.07</v>
      </c>
      <c r="U53" s="30">
        <f t="shared" si="4"/>
        <v>13.13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4077700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565154.15</v>
      </c>
      <c r="U54" s="30">
        <f t="shared" si="4"/>
        <v>13.86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4077700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565154.15</v>
      </c>
      <c r="U55" s="30">
        <f t="shared" si="4"/>
        <v>13.86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1361150366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179058387.7</v>
      </c>
      <c r="U56" s="30">
        <f t="shared" si="4"/>
        <v>13.15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567372400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68372850</v>
      </c>
      <c r="U57" s="30">
        <f t="shared" si="4"/>
        <v>12.05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719396966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104295743.53</v>
      </c>
      <c r="U58" s="30">
        <f t="shared" si="4"/>
        <v>14.5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21955200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1876900</v>
      </c>
      <c r="U59" s="30">
        <f t="shared" si="4"/>
        <v>8.55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52425800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4512894.17</v>
      </c>
      <c r="U60" s="30">
        <f t="shared" si="4"/>
        <v>8.61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144808700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21232877.91</v>
      </c>
      <c r="U61" s="30">
        <f t="shared" si="4"/>
        <v>14.66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139058700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20364837</v>
      </c>
      <c r="U62" s="30">
        <f t="shared" si="4"/>
        <v>14.64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868040.91</v>
      </c>
      <c r="U63" s="30">
        <f t="shared" si="4"/>
        <v>15.1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114384300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16015740.229999999</v>
      </c>
      <c r="U64" s="30">
        <f t="shared" si="4"/>
        <v>14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2769100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392613.37</v>
      </c>
      <c r="U65" s="30">
        <f t="shared" si="4"/>
        <v>14.18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6067919</v>
      </c>
      <c r="U66" s="30">
        <f t="shared" si="4"/>
        <v>15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23697000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1938055.96</v>
      </c>
      <c r="U67" s="30">
        <f t="shared" si="4"/>
        <v>8.18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3109109.8</v>
      </c>
      <c r="U68" s="30">
        <f t="shared" si="4"/>
        <v>16.86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4508042.1</v>
      </c>
      <c r="U69" s="30">
        <f t="shared" si="4"/>
        <v>15.53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106656800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6073229.36</v>
      </c>
      <c r="U70" s="30">
        <f t="shared" si="4"/>
        <v>5.69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56608000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>
        <f t="shared" si="4"/>
        <v>0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43814600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5268390.21</v>
      </c>
      <c r="U72" s="30">
        <f t="shared" si="4"/>
        <v>12.02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804839.15</v>
      </c>
      <c r="U73" s="30">
        <f t="shared" si="4"/>
        <v>12.91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5587400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537300</v>
      </c>
      <c r="U74" s="30">
        <f t="shared" si="4"/>
        <v>9.62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5587400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537300</v>
      </c>
      <c r="U75" s="30">
        <f t="shared" si="4"/>
        <v>9.62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-25774343.53999996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5180255.409999996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SUM(F80,F85,F83)</f>
        <v>25774343.53999996</v>
      </c>
      <c r="G79" s="33">
        <f aca="true" t="shared" si="9" ref="G79:T79">SUM(G80,G85,G83)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-5180255.410000049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25078666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75078666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5">
        <f>F84</f>
        <v>0</v>
      </c>
      <c r="G83" s="35">
        <f aca="true" t="shared" si="10" ref="G83:T83">G84</f>
        <v>0</v>
      </c>
      <c r="H83" s="35">
        <f t="shared" si="10"/>
        <v>0</v>
      </c>
      <c r="I83" s="35">
        <f t="shared" si="10"/>
        <v>0</v>
      </c>
      <c r="J83" s="35">
        <f t="shared" si="10"/>
        <v>0</v>
      </c>
      <c r="K83" s="35">
        <f t="shared" si="10"/>
        <v>0</v>
      </c>
      <c r="L83" s="35">
        <f t="shared" si="10"/>
        <v>0</v>
      </c>
      <c r="M83" s="35">
        <f t="shared" si="10"/>
        <v>0</v>
      </c>
      <c r="N83" s="35">
        <f t="shared" si="10"/>
        <v>0</v>
      </c>
      <c r="O83" s="35">
        <f t="shared" si="10"/>
        <v>0</v>
      </c>
      <c r="P83" s="35">
        <f t="shared" si="10"/>
        <v>0</v>
      </c>
      <c r="Q83" s="35">
        <f t="shared" si="10"/>
        <v>0</v>
      </c>
      <c r="R83" s="35">
        <f t="shared" si="10"/>
        <v>0</v>
      </c>
      <c r="S83" s="35">
        <f t="shared" si="10"/>
        <v>0</v>
      </c>
      <c r="T83" s="35">
        <f t="shared" si="10"/>
        <v>44155672.23</v>
      </c>
      <c r="U83" s="20"/>
    </row>
    <row r="84" spans="1:21" ht="90">
      <c r="A84" s="26" t="s">
        <v>82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44155672.23</v>
      </c>
      <c r="U84" s="20"/>
    </row>
    <row r="85" spans="1:21" ht="26.25">
      <c r="A85" s="26" t="s">
        <v>38</v>
      </c>
      <c r="B85" s="27"/>
      <c r="C85" s="27"/>
      <c r="D85" s="27"/>
      <c r="E85" s="27"/>
      <c r="F85" s="35">
        <f>SUM(F87,F89)</f>
        <v>695677.5399999619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f>SUM(T87,T89)</f>
        <v>-49335927.640000045</v>
      </c>
      <c r="U85" s="20"/>
    </row>
    <row r="86" spans="1:21" ht="15">
      <c r="A86" s="27" t="s">
        <v>39</v>
      </c>
      <c r="B86" s="27"/>
      <c r="C86" s="27"/>
      <c r="D86" s="27"/>
      <c r="E86" s="27"/>
      <c r="F86" s="35">
        <f>F87</f>
        <v>-2289876788.46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T87</f>
        <v>-453830306.72</v>
      </c>
      <c r="U86" s="20"/>
    </row>
    <row r="87" spans="1:21" ht="26.25">
      <c r="A87" s="26" t="s">
        <v>40</v>
      </c>
      <c r="B87" s="27"/>
      <c r="C87" s="27"/>
      <c r="D87" s="27"/>
      <c r="E87" s="27"/>
      <c r="F87" s="35">
        <v>-2289876788.46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-453830306.72</v>
      </c>
      <c r="U87" s="20"/>
    </row>
    <row r="88" spans="1:21" ht="15">
      <c r="A88" s="26" t="s">
        <v>41</v>
      </c>
      <c r="B88" s="27"/>
      <c r="C88" s="27"/>
      <c r="D88" s="27"/>
      <c r="E88" s="27"/>
      <c r="F88" s="35">
        <f>F89</f>
        <v>2290572466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404494379.08</v>
      </c>
      <c r="U88" s="20"/>
    </row>
    <row r="89" spans="1:21" ht="26.25">
      <c r="A89" s="26" t="s">
        <v>42</v>
      </c>
      <c r="B89" s="27"/>
      <c r="C89" s="27"/>
      <c r="D89" s="27"/>
      <c r="E89" s="27"/>
      <c r="F89" s="35">
        <v>2290572466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404494379.08</v>
      </c>
      <c r="U89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2016-03-15T02:07:48Z</dcterms:modified>
  <cp:category/>
  <cp:version/>
  <cp:contentType/>
  <cp:contentStatus/>
</cp:coreProperties>
</file>