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'Лист1'!$A$1:$Q$102</definedName>
  </definedNames>
  <calcPr fullCalcOnLoad="1"/>
</workbook>
</file>

<file path=xl/sharedStrings.xml><?xml version="1.0" encoding="utf-8"?>
<sst xmlns="http://schemas.openxmlformats.org/spreadsheetml/2006/main" count="339" uniqueCount="227">
  <si>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</si>
  <si>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</si>
  <si>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</si>
  <si>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</si>
  <si>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</si>
  <si>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</si>
  <si>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</si>
  <si>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</si>
  <si>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</si>
  <si>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</si>
  <si>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</si>
  <si>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</si>
  <si>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</si>
  <si>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</si>
  <si>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</si>
  <si>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</si>
  <si>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</si>
  <si>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</si>
  <si>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</si>
  <si>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</si>
  <si>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</si>
  <si>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</si>
  <si>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</si>
  <si>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</si>
  <si>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</si>
  <si>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</si>
  <si>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</si>
  <si>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</si>
  <si>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</si>
  <si>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</si>
  <si>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</si>
  <si>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</si>
  <si>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</si>
  <si>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</si>
  <si>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</si>
  <si>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</si>
  <si>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</si>
  <si>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</si>
  <si>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</si>
  <si>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</si>
  <si>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</si>
  <si>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</si>
  <si>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</si>
  <si>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</si>
  <si>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</si>
  <si>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</si>
  <si>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</si>
  <si>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</si>
  <si>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</si>
  <si>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</si>
  <si>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</si>
  <si>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</si>
  <si>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</si>
  <si>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</si>
  <si>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</si>
  <si>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</si>
  <si>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</si>
  <si>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</si>
  <si>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</si>
  <si>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</si>
  <si>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</si>
  <si>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</si>
  <si>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</si>
  <si>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</si>
  <si>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</si>
  <si>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</si>
  <si>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</si>
  <si>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</si>
  <si>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</si>
  <si>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</si>
  <si>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</si>
  <si>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</si>
  <si>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</si>
  <si>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</si>
  <si>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</si>
  <si>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</si>
  <si>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</si>
  <si>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</si>
  <si>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</si>
  <si>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</si>
  <si>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</si>
  <si>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</si>
  <si>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</si>
  <si>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</si>
  <si>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</si>
  <si>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</si>
  <si>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</si>
  <si>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</si>
  <si>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</si>
  <si>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</si>
  <si>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0410081030</t>
  </si>
  <si>
    <t>0410081040</t>
  </si>
  <si>
    <t>1020089430</t>
  </si>
  <si>
    <t>1020089630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</si>
  <si>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</si>
  <si>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</si>
  <si>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</si>
  <si>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</si>
  <si>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</si>
  <si>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</si>
  <si>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</si>
  <si>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</si>
  <si>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</si>
  <si>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10</t>
  </si>
  <si>
    <t xml:space="preserve"> Капитальный ремонт зданий (сооружений) МБДОУ д/с № 13</t>
  </si>
  <si>
    <t xml:space="preserve"> Капитальный ремонт зданий (сооружений) МБДОУ д/с № 24</t>
  </si>
  <si>
    <t xml:space="preserve"> Капитальный ремонт зданий (сооружений) МБОУ "Гимназия № 164"</t>
  </si>
  <si>
    <t>1020089410</t>
  </si>
  <si>
    <t xml:space="preserve"> Капитальный ремонт зданий (сооружений) МБОУ "СОШ № 169"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</si>
  <si>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</si>
  <si>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</si>
  <si>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объектов дополнительного образования</t>
  </si>
  <si>
    <t>Капитальный ремонт кровли здания МБУ ДО "ЦО "Перспектива" по ул. Комсомольская, 17</t>
  </si>
  <si>
    <t>0703</t>
  </si>
  <si>
    <t>1020089230</t>
  </si>
  <si>
    <t>Капитальный ремонт лестницы главного входа в здание МБУ ДО ДМШ по ул. Комсомольская, 21</t>
  </si>
  <si>
    <t>1020089240</t>
  </si>
  <si>
    <t>0410081060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</si>
  <si>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</si>
  <si>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</si>
  <si>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</si>
  <si>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</si>
  <si>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</si>
  <si>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2019 год</t>
  </si>
  <si>
    <t>Дополнительное образование</t>
  </si>
  <si>
    <t>Физическая культура и спорт</t>
  </si>
  <si>
    <t>1100</t>
  </si>
  <si>
    <t>Массовый спорт</t>
  </si>
  <si>
    <t>от 15.12.2016  № 32-190р</t>
  </si>
  <si>
    <t xml:space="preserve">Выполнение работ по разработке проектно-сметной документации на капитальный ремонт системы отопления, горячего и холодного водоснабжения МБДОУ д/с № 24 </t>
  </si>
  <si>
    <t>1020089500</t>
  </si>
  <si>
    <t>0410081010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</si>
  <si>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</si>
  <si>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зданий (сооружений) МКУ ЦОДОУ  в целях выполнения требований пожарной безопасности</t>
  </si>
  <si>
    <t xml:space="preserve"> Капитальный ремонт зданий (сооружений) МКУ ЦОДОУ  </t>
  </si>
  <si>
    <t xml:space="preserve"> Капитальный ремонт зданий (сооружений) МБУ "МЦ" в целях выполнения требований пожарной безопасности </t>
  </si>
  <si>
    <t>0707</t>
  </si>
  <si>
    <t>0410081050</t>
  </si>
  <si>
    <t>Капитальный ремонт объектов молодежной политики</t>
  </si>
  <si>
    <t>10.</t>
  </si>
  <si>
    <t>10.1.</t>
  </si>
  <si>
    <t>Молодежная политика</t>
  </si>
  <si>
    <t>Капитальный ремонт зданий (сооружений) муниципальных учреждений культуры в целях выполнения требований пожарной безопасности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</si>
  <si>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</si>
  <si>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приборов отопления в здании МБУ "Библиотека"</t>
  </si>
  <si>
    <t>Капитальный ремонт здания "Городская эстрада" по ул. Парковая, 14А</t>
  </si>
  <si>
    <t xml:space="preserve"> Капитальный ремонт многоквартирного дома муниципального жилищного фонда по ул. Калинина, 13В</t>
  </si>
  <si>
    <t>Капитальный ремонт объектов коммунального хозяйства</t>
  </si>
  <si>
    <t>Капитальный ремонт транзитного магистрального трубопровода теплосети ГРЭС-2-ТП-1, II очереди на участке от Н.О.-21 до Н.О.-23</t>
  </si>
  <si>
    <t>0502</t>
  </si>
  <si>
    <t>11100S5710</t>
  </si>
  <si>
    <t>1110075710</t>
  </si>
  <si>
    <t>1110085710</t>
  </si>
  <si>
    <t>Капитальный ремонт кровли здания МБДОУ д/с № 28, расположенного по адресу: г. Зеленогорск, ул. Набережная, 56</t>
  </si>
  <si>
    <t>1020078400</t>
  </si>
  <si>
    <t>10200S8400</t>
  </si>
  <si>
    <t>Выполнение работ по разработке проектно-сметной документации на проведение капитального ремонта кровли здания МКУ ЦОДОУ, расположенного по ул. Энергетиков, 3 Б</t>
  </si>
  <si>
    <t>1020089510</t>
  </si>
  <si>
    <t>10.2.</t>
  </si>
  <si>
    <t>11.</t>
  </si>
  <si>
    <t>11.1.</t>
  </si>
  <si>
    <t xml:space="preserve">Капитальный ремонт общеобразовательных учреждений </t>
  </si>
  <si>
    <t>0410075630</t>
  </si>
  <si>
    <t>Коммунальное хозяйство</t>
  </si>
  <si>
    <t>Замена дверей и люка на противопожарные, расположенных в здании по ул. Майское шоссе, 5</t>
  </si>
  <si>
    <t>0505</t>
  </si>
  <si>
    <t>Другие вопросы в области жилищно-коммунального хозяйства</t>
  </si>
  <si>
    <t>Капитальный ремонт прочих объектов жилищно-коммунального хозяйства</t>
  </si>
  <si>
    <t>Капитальный ремонт системы отопления, горячего и холодного водоснабжения МБДОУ д/с № 24, расположенного по адресу: г. Зеленогорск, ул. Диктатуры Пролетариата, 19</t>
  </si>
  <si>
    <t>1020089530</t>
  </si>
  <si>
    <t xml:space="preserve"> Капитальный ремонт зданий (сооружений) МБДОУ д/с № 18</t>
  </si>
  <si>
    <t xml:space="preserve"> Капитальный ремонт зданий (сооружений) МБДОУ д/с № 23</t>
  </si>
  <si>
    <t>8.2.</t>
  </si>
  <si>
    <t>11.3.</t>
  </si>
  <si>
    <t>12.</t>
  </si>
  <si>
    <t>12.1.</t>
  </si>
  <si>
    <t>Приложение № 9</t>
  </si>
  <si>
    <t>0410081160</t>
  </si>
  <si>
    <t>Капитальный ремонт объектов местных администраций</t>
  </si>
  <si>
    <t>Капитальный ремонт кровли здания Администрации ЗАТО г. Зеленогорска</t>
  </si>
  <si>
    <t>0104</t>
  </si>
  <si>
    <t>1020089200</t>
  </si>
  <si>
    <t>Проектно-изыскательские работы для проведения капитального ремонта участка автодороги по ул. Изыскательской</t>
  </si>
  <si>
    <t>0920085110</t>
  </si>
  <si>
    <t>5.2.</t>
  </si>
  <si>
    <t>Разработка проектно-сметной документации на капитальный ремонт ливневой канализации на участке по ул. Мира</t>
  </si>
  <si>
    <t>1110085740</t>
  </si>
  <si>
    <t>Капитальный ремонт объектов благоустройства</t>
  </si>
  <si>
    <t xml:space="preserve">Выполнение обследования и разработка проектно-сметной документации для проведения капитального ремонта подпорной стены в районе жилого дома по ул. Ленина, 1 </t>
  </si>
  <si>
    <t>0503</t>
  </si>
  <si>
    <t>1020089550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</si>
  <si>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</si>
  <si>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</si>
  <si>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</si>
  <si>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</si>
  <si>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</si>
  <si>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</si>
  <si>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</si>
  <si>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</si>
  <si>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</si>
  <si>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1020089540</t>
  </si>
  <si>
    <t>Выполнение работ по разработке проектно-сметной документации на проведение капитального ремонта входной группы здания МБОУ "СОШ № 167", расположенного по ул. Набережная, 14</t>
  </si>
  <si>
    <t>9.2.</t>
  </si>
  <si>
    <t>9.3.</t>
  </si>
  <si>
    <t>9.4.</t>
  </si>
  <si>
    <t>1020089470</t>
  </si>
  <si>
    <t>9.5.</t>
  </si>
  <si>
    <t xml:space="preserve">Капитальный ремонт по замене оконных блоков в учебных кабинетах здания МБОУ "СОШ № 163" </t>
  </si>
  <si>
    <t>1020089640</t>
  </si>
  <si>
    <t>9.6.</t>
  </si>
  <si>
    <t>9.7.</t>
  </si>
  <si>
    <t>9.8.</t>
  </si>
  <si>
    <t>12.2.</t>
  </si>
  <si>
    <t>12.3.</t>
  </si>
  <si>
    <t>13.</t>
  </si>
  <si>
    <t>13.1.</t>
  </si>
  <si>
    <t>13.2.</t>
  </si>
  <si>
    <t>14.</t>
  </si>
  <si>
    <t>14.1.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</si>
  <si>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</si>
  <si>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</si>
  <si>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</si>
  <si>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</si>
  <si>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5.3.</t>
  </si>
  <si>
    <t>5.4.</t>
  </si>
  <si>
    <t>5.5.</t>
  </si>
  <si>
    <t>от 17.10.2017  №  43-246р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</si>
</sst>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8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view="pageBreakPreview" zoomScale="50" zoomScaleNormal="39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28.5742187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64" t="s">
        <v>176</v>
      </c>
      <c r="O1" s="64"/>
      <c r="P1" s="64"/>
      <c r="Q1" s="64"/>
      <c r="R1" s="64"/>
    </row>
    <row r="2" spans="14:18" ht="36.75" customHeight="1">
      <c r="N2" s="64" t="s">
        <v>37</v>
      </c>
      <c r="O2" s="64"/>
      <c r="P2" s="64"/>
      <c r="Q2" s="64"/>
      <c r="R2" s="64"/>
    </row>
    <row r="3" spans="14:18" ht="32.25" customHeight="1">
      <c r="N3" s="64" t="s">
        <v>36</v>
      </c>
      <c r="O3" s="64"/>
      <c r="P3" s="64"/>
      <c r="Q3" s="64"/>
      <c r="R3" s="64"/>
    </row>
    <row r="4" spans="14:18" ht="31.5" customHeight="1">
      <c r="N4" s="64" t="s">
        <v>226</v>
      </c>
      <c r="O4" s="64"/>
      <c r="P4" s="64"/>
      <c r="Q4" s="64"/>
      <c r="R4" s="64"/>
    </row>
    <row r="5" spans="14:17" ht="31.5" customHeight="1">
      <c r="N5" s="1"/>
      <c r="O5" s="12"/>
      <c r="P5" s="12"/>
      <c r="Q5" s="12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4" t="s">
        <v>55</v>
      </c>
      <c r="O6" s="64"/>
      <c r="P6" s="64"/>
      <c r="Q6" s="64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4" t="s">
        <v>37</v>
      </c>
      <c r="O7" s="64"/>
      <c r="P7" s="64"/>
      <c r="Q7" s="64"/>
    </row>
    <row r="8" spans="1:17" ht="30.75">
      <c r="A8" s="8"/>
      <c r="B8" s="11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64" t="s">
        <v>36</v>
      </c>
      <c r="O8" s="64"/>
      <c r="P8" s="64"/>
      <c r="Q8" s="64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4" t="s">
        <v>128</v>
      </c>
      <c r="O9" s="64"/>
      <c r="P9" s="64"/>
      <c r="Q9" s="64"/>
    </row>
    <row r="10" spans="1:17" ht="33">
      <c r="A10" s="70" t="s">
        <v>98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22.5">
      <c r="A11" s="71"/>
      <c r="B11" s="71"/>
      <c r="C11" s="71"/>
      <c r="D11" s="71"/>
      <c r="E11" s="71"/>
      <c r="F11" s="71"/>
      <c r="G11" s="71"/>
      <c r="H11" s="71"/>
      <c r="I11" s="71"/>
      <c r="J11" s="20"/>
      <c r="K11" s="20"/>
      <c r="L11" s="20"/>
      <c r="M11" s="20"/>
      <c r="N11" s="20"/>
      <c r="O11" s="20"/>
      <c r="P11" s="20"/>
      <c r="Q11" s="20"/>
    </row>
    <row r="12" spans="1:17" ht="30">
      <c r="A12" s="21"/>
      <c r="B12" s="22" t="s">
        <v>6</v>
      </c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72" t="s">
        <v>10</v>
      </c>
      <c r="Q12" s="72"/>
    </row>
    <row r="13" spans="1:17" ht="27.75" customHeight="1">
      <c r="A13" s="73" t="s">
        <v>1</v>
      </c>
      <c r="B13" s="73" t="s">
        <v>23</v>
      </c>
      <c r="C13" s="67" t="s">
        <v>2</v>
      </c>
      <c r="D13" s="68"/>
      <c r="E13" s="69"/>
      <c r="F13" s="65" t="s">
        <v>85</v>
      </c>
      <c r="G13" s="67" t="s">
        <v>5</v>
      </c>
      <c r="H13" s="68"/>
      <c r="I13" s="69"/>
      <c r="J13" s="65" t="s">
        <v>86</v>
      </c>
      <c r="K13" s="67" t="s">
        <v>5</v>
      </c>
      <c r="L13" s="68"/>
      <c r="M13" s="69"/>
      <c r="N13" s="65" t="s">
        <v>99</v>
      </c>
      <c r="O13" s="67" t="s">
        <v>5</v>
      </c>
      <c r="P13" s="68"/>
      <c r="Q13" s="69"/>
    </row>
    <row r="14" spans="1:17" ht="319.5" customHeight="1">
      <c r="A14" s="74"/>
      <c r="B14" s="74"/>
      <c r="C14" s="24" t="s">
        <v>35</v>
      </c>
      <c r="D14" s="24" t="s">
        <v>3</v>
      </c>
      <c r="E14" s="24" t="s">
        <v>4</v>
      </c>
      <c r="F14" s="66"/>
      <c r="G14" s="24" t="s">
        <v>11</v>
      </c>
      <c r="H14" s="24" t="s">
        <v>12</v>
      </c>
      <c r="I14" s="24" t="s">
        <v>13</v>
      </c>
      <c r="J14" s="66"/>
      <c r="K14" s="24" t="s">
        <v>11</v>
      </c>
      <c r="L14" s="24" t="s">
        <v>12</v>
      </c>
      <c r="M14" s="24" t="s">
        <v>13</v>
      </c>
      <c r="N14" s="66"/>
      <c r="O14" s="24" t="s">
        <v>11</v>
      </c>
      <c r="P14" s="24" t="s">
        <v>12</v>
      </c>
      <c r="Q14" s="24" t="s">
        <v>13</v>
      </c>
    </row>
    <row r="15" spans="1:17" ht="54" customHeight="1">
      <c r="A15" s="25" t="s">
        <v>14</v>
      </c>
      <c r="B15" s="5" t="s">
        <v>178</v>
      </c>
      <c r="C15" s="23"/>
      <c r="D15" s="13"/>
      <c r="E15" s="13"/>
      <c r="F15" s="41">
        <f>G15+H15+I15</f>
        <v>1644.271</v>
      </c>
      <c r="G15" s="2">
        <f>G16</f>
        <v>0</v>
      </c>
      <c r="H15" s="2">
        <f>H16</f>
        <v>0</v>
      </c>
      <c r="I15" s="41">
        <f>I16</f>
        <v>1644.271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64.5" customHeight="1">
      <c r="A16" s="25" t="s">
        <v>32</v>
      </c>
      <c r="B16" s="26" t="s">
        <v>179</v>
      </c>
      <c r="C16" s="27" t="s">
        <v>180</v>
      </c>
      <c r="D16" s="28" t="s">
        <v>181</v>
      </c>
      <c r="E16" s="28" t="s">
        <v>22</v>
      </c>
      <c r="F16" s="10">
        <f>I16</f>
        <v>1644.271</v>
      </c>
      <c r="G16" s="19">
        <v>0</v>
      </c>
      <c r="H16" s="19">
        <v>0</v>
      </c>
      <c r="I16" s="10">
        <v>1644.271</v>
      </c>
      <c r="J16" s="2"/>
      <c r="K16" s="2"/>
      <c r="L16" s="2"/>
      <c r="M16" s="2"/>
      <c r="N16" s="2"/>
      <c r="O16" s="2"/>
      <c r="P16" s="2"/>
      <c r="Q16" s="2"/>
    </row>
    <row r="17" spans="1:17" ht="125.25" customHeight="1">
      <c r="A17" s="25" t="s">
        <v>15</v>
      </c>
      <c r="B17" s="5" t="s">
        <v>87</v>
      </c>
      <c r="C17" s="23"/>
      <c r="D17" s="13"/>
      <c r="E17" s="13"/>
      <c r="F17" s="40">
        <f>G17+H17+I17</f>
        <v>2031.49402</v>
      </c>
      <c r="G17" s="2">
        <f>G18</f>
        <v>0</v>
      </c>
      <c r="H17" s="2">
        <f>H18</f>
        <v>0</v>
      </c>
      <c r="I17" s="40">
        <f>I18</f>
        <v>2031.49402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4.5" customHeight="1">
      <c r="A18" s="25" t="s">
        <v>33</v>
      </c>
      <c r="B18" s="26" t="s">
        <v>97</v>
      </c>
      <c r="C18" s="27" t="s">
        <v>88</v>
      </c>
      <c r="D18" s="28" t="s">
        <v>89</v>
      </c>
      <c r="E18" s="28" t="s">
        <v>22</v>
      </c>
      <c r="F18" s="42">
        <f>I18</f>
        <v>2031.49402</v>
      </c>
      <c r="G18" s="19">
        <v>0</v>
      </c>
      <c r="H18" s="19">
        <v>0</v>
      </c>
      <c r="I18" s="42">
        <v>2031.49402</v>
      </c>
      <c r="J18" s="2"/>
      <c r="K18" s="2"/>
      <c r="L18" s="2"/>
      <c r="M18" s="2"/>
      <c r="N18" s="2"/>
      <c r="O18" s="2"/>
      <c r="P18" s="2"/>
      <c r="Q18" s="2"/>
    </row>
    <row r="19" spans="1:17" ht="54">
      <c r="A19" s="25" t="s">
        <v>26</v>
      </c>
      <c r="B19" s="5" t="s">
        <v>58</v>
      </c>
      <c r="C19" s="23"/>
      <c r="D19" s="13"/>
      <c r="E19" s="13"/>
      <c r="F19" s="41">
        <f>G19+H19+I19</f>
        <v>509.892</v>
      </c>
      <c r="G19" s="2">
        <f>G20</f>
        <v>0</v>
      </c>
      <c r="H19" s="2">
        <f>H20</f>
        <v>0</v>
      </c>
      <c r="I19" s="41">
        <f>I20</f>
        <v>509.892</v>
      </c>
      <c r="J19" s="2">
        <f>K19+L19+M19</f>
        <v>0</v>
      </c>
      <c r="K19" s="2">
        <f>K20</f>
        <v>0</v>
      </c>
      <c r="L19" s="2">
        <f>L20</f>
        <v>0</v>
      </c>
      <c r="M19" s="2">
        <f>M20</f>
        <v>0</v>
      </c>
      <c r="N19" s="2">
        <f>O19+P19+Q19</f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99" customHeight="1">
      <c r="A20" s="25" t="s">
        <v>34</v>
      </c>
      <c r="B20" s="15" t="s">
        <v>182</v>
      </c>
      <c r="C20" s="27" t="s">
        <v>59</v>
      </c>
      <c r="D20" s="28" t="s">
        <v>183</v>
      </c>
      <c r="E20" s="28" t="s">
        <v>22</v>
      </c>
      <c r="F20" s="10">
        <f>I20</f>
        <v>509.892</v>
      </c>
      <c r="G20" s="19">
        <v>0</v>
      </c>
      <c r="H20" s="19">
        <v>0</v>
      </c>
      <c r="I20" s="10">
        <v>509.892</v>
      </c>
      <c r="J20" s="2"/>
      <c r="K20" s="2"/>
      <c r="L20" s="2"/>
      <c r="M20" s="2"/>
      <c r="N20" s="2"/>
      <c r="O20" s="2"/>
      <c r="P20" s="2"/>
      <c r="Q20" s="2"/>
    </row>
    <row r="21" spans="1:17" ht="54">
      <c r="A21" s="25" t="s">
        <v>43</v>
      </c>
      <c r="B21" s="5" t="s">
        <v>24</v>
      </c>
      <c r="C21" s="23"/>
      <c r="D21" s="13"/>
      <c r="E21" s="13"/>
      <c r="F21" s="40">
        <f>G21+H21+I21</f>
        <v>7994.44416</v>
      </c>
      <c r="G21" s="2">
        <f>G22+G23+G24</f>
        <v>0</v>
      </c>
      <c r="H21" s="2">
        <f>H22+H23+H24</f>
        <v>0</v>
      </c>
      <c r="I21" s="40">
        <f>I22+I23+I24</f>
        <v>7994.44416</v>
      </c>
      <c r="J21" s="2">
        <f>K21+L21+M21</f>
        <v>4500</v>
      </c>
      <c r="K21" s="2">
        <f>K22+K23+K24</f>
        <v>0</v>
      </c>
      <c r="L21" s="2">
        <f>L22+L23+L24</f>
        <v>0</v>
      </c>
      <c r="M21" s="2">
        <f>M22+M23+M24</f>
        <v>4500</v>
      </c>
      <c r="N21" s="2">
        <f>O21+P21+Q21</f>
        <v>4500</v>
      </c>
      <c r="O21" s="2">
        <f>O22+O23+O24</f>
        <v>0</v>
      </c>
      <c r="P21" s="2">
        <f>P22+P23+P24</f>
        <v>0</v>
      </c>
      <c r="Q21" s="2">
        <f>Q22+Q23+Q24</f>
        <v>4500</v>
      </c>
    </row>
    <row r="22" spans="1:17" ht="68.25" customHeight="1">
      <c r="A22" s="25" t="s">
        <v>44</v>
      </c>
      <c r="B22" s="29" t="s">
        <v>31</v>
      </c>
      <c r="C22" s="27" t="s">
        <v>25</v>
      </c>
      <c r="D22" s="28" t="s">
        <v>39</v>
      </c>
      <c r="E22" s="28" t="s">
        <v>22</v>
      </c>
      <c r="F22" s="42">
        <f>I22</f>
        <v>3944.74494</v>
      </c>
      <c r="G22" s="19">
        <v>0</v>
      </c>
      <c r="H22" s="19">
        <v>0</v>
      </c>
      <c r="I22" s="42">
        <v>3944.74494</v>
      </c>
      <c r="J22" s="3">
        <f>M22</f>
        <v>4500</v>
      </c>
      <c r="K22" s="19">
        <v>0</v>
      </c>
      <c r="L22" s="19">
        <v>0</v>
      </c>
      <c r="M22" s="3">
        <v>4500</v>
      </c>
      <c r="N22" s="3">
        <f>Q22</f>
        <v>4500</v>
      </c>
      <c r="O22" s="19">
        <v>0</v>
      </c>
      <c r="P22" s="19">
        <v>0</v>
      </c>
      <c r="Q22" s="3">
        <v>4500</v>
      </c>
    </row>
    <row r="23" spans="1:17" ht="83.25">
      <c r="A23" s="25" t="s">
        <v>62</v>
      </c>
      <c r="B23" s="29" t="s">
        <v>146</v>
      </c>
      <c r="C23" s="27" t="s">
        <v>25</v>
      </c>
      <c r="D23" s="28" t="s">
        <v>100</v>
      </c>
      <c r="E23" s="28" t="s">
        <v>22</v>
      </c>
      <c r="F23" s="42">
        <f>I23</f>
        <v>19.94922</v>
      </c>
      <c r="G23" s="19">
        <v>0</v>
      </c>
      <c r="H23" s="19">
        <v>0</v>
      </c>
      <c r="I23" s="42">
        <v>19.94922</v>
      </c>
      <c r="J23" s="3"/>
      <c r="K23" s="19"/>
      <c r="L23" s="19"/>
      <c r="M23" s="3"/>
      <c r="N23" s="3"/>
      <c r="O23" s="19"/>
      <c r="P23" s="19"/>
      <c r="Q23" s="3"/>
    </row>
    <row r="24" spans="1:17" ht="69.75" customHeight="1">
      <c r="A24" s="25" t="s">
        <v>63</v>
      </c>
      <c r="B24" s="29" t="s">
        <v>60</v>
      </c>
      <c r="C24" s="27" t="s">
        <v>25</v>
      </c>
      <c r="D24" s="28" t="s">
        <v>61</v>
      </c>
      <c r="E24" s="28" t="s">
        <v>22</v>
      </c>
      <c r="F24" s="3">
        <f>I24</f>
        <v>4029.75</v>
      </c>
      <c r="G24" s="19">
        <v>0</v>
      </c>
      <c r="H24" s="19">
        <v>0</v>
      </c>
      <c r="I24" s="3">
        <v>4029.75</v>
      </c>
      <c r="J24" s="3"/>
      <c r="K24" s="19"/>
      <c r="L24" s="19"/>
      <c r="M24" s="3"/>
      <c r="N24" s="3"/>
      <c r="O24" s="19"/>
      <c r="P24" s="19"/>
      <c r="Q24" s="3"/>
    </row>
    <row r="25" spans="1:17" ht="69.75" customHeight="1">
      <c r="A25" s="25" t="s">
        <v>65</v>
      </c>
      <c r="B25" s="5" t="s">
        <v>147</v>
      </c>
      <c r="C25" s="23"/>
      <c r="D25" s="13"/>
      <c r="E25" s="13"/>
      <c r="F25" s="40">
        <f>G25+H25+I25</f>
        <v>7525.93975</v>
      </c>
      <c r="G25" s="2">
        <f>G26</f>
        <v>0</v>
      </c>
      <c r="H25" s="2">
        <f>H26</f>
        <v>7000</v>
      </c>
      <c r="I25" s="40">
        <f>I26+I30</f>
        <v>525.93975</v>
      </c>
      <c r="J25" s="2">
        <f>K25+L25+M25</f>
        <v>0</v>
      </c>
      <c r="K25" s="2">
        <f>K26</f>
        <v>0</v>
      </c>
      <c r="L25" s="2">
        <f>L26</f>
        <v>0</v>
      </c>
      <c r="M25" s="2">
        <f>M26</f>
        <v>0</v>
      </c>
      <c r="N25" s="2">
        <f>O25+P25+Q25</f>
        <v>0</v>
      </c>
      <c r="O25" s="2">
        <f>O26</f>
        <v>0</v>
      </c>
      <c r="P25" s="2">
        <f>P26</f>
        <v>0</v>
      </c>
      <c r="Q25" s="2">
        <f>Q26</f>
        <v>0</v>
      </c>
    </row>
    <row r="26" spans="1:17" ht="60" customHeight="1">
      <c r="A26" s="57" t="s">
        <v>66</v>
      </c>
      <c r="B26" s="60" t="s">
        <v>148</v>
      </c>
      <c r="C26" s="27"/>
      <c r="D26" s="28"/>
      <c r="E26" s="28"/>
      <c r="F26" s="42">
        <f>G26+H26+I26</f>
        <v>7426.80375</v>
      </c>
      <c r="G26" s="19">
        <f>G27+G28+G29</f>
        <v>0</v>
      </c>
      <c r="H26" s="19">
        <f>H27+H28+H29</f>
        <v>7000</v>
      </c>
      <c r="I26" s="44">
        <f>I27+I28+I29</f>
        <v>426.80375000000004</v>
      </c>
      <c r="J26" s="3"/>
      <c r="K26" s="19"/>
      <c r="L26" s="19"/>
      <c r="M26" s="3"/>
      <c r="N26" s="3"/>
      <c r="O26" s="19"/>
      <c r="P26" s="19"/>
      <c r="Q26" s="3"/>
    </row>
    <row r="27" spans="1:17" ht="33" customHeight="1">
      <c r="A27" s="58"/>
      <c r="B27" s="61"/>
      <c r="C27" s="27" t="s">
        <v>149</v>
      </c>
      <c r="D27" s="28" t="s">
        <v>151</v>
      </c>
      <c r="E27" s="28" t="s">
        <v>22</v>
      </c>
      <c r="F27" s="3">
        <f>G27+H27+I27</f>
        <v>7000</v>
      </c>
      <c r="G27" s="19">
        <v>0</v>
      </c>
      <c r="H27" s="19">
        <v>7000</v>
      </c>
      <c r="I27" s="3">
        <v>0</v>
      </c>
      <c r="J27" s="3"/>
      <c r="K27" s="19"/>
      <c r="L27" s="19"/>
      <c r="M27" s="3"/>
      <c r="N27" s="3"/>
      <c r="O27" s="19"/>
      <c r="P27" s="19"/>
      <c r="Q27" s="3"/>
    </row>
    <row r="28" spans="1:17" ht="27" customHeight="1">
      <c r="A28" s="58"/>
      <c r="B28" s="61"/>
      <c r="C28" s="27" t="s">
        <v>149</v>
      </c>
      <c r="D28" s="28" t="s">
        <v>150</v>
      </c>
      <c r="E28" s="28" t="s">
        <v>22</v>
      </c>
      <c r="F28" s="10">
        <f>I28</f>
        <v>276.809</v>
      </c>
      <c r="G28" s="19">
        <v>0</v>
      </c>
      <c r="H28" s="19">
        <v>0</v>
      </c>
      <c r="I28" s="10">
        <v>276.809</v>
      </c>
      <c r="J28" s="3"/>
      <c r="K28" s="19"/>
      <c r="L28" s="19"/>
      <c r="M28" s="3"/>
      <c r="N28" s="3"/>
      <c r="O28" s="19"/>
      <c r="P28" s="19"/>
      <c r="Q28" s="3"/>
    </row>
    <row r="29" spans="1:17" ht="27" customHeight="1">
      <c r="A29" s="59"/>
      <c r="B29" s="62"/>
      <c r="C29" s="27" t="s">
        <v>149</v>
      </c>
      <c r="D29" s="28" t="s">
        <v>152</v>
      </c>
      <c r="E29" s="28" t="s">
        <v>22</v>
      </c>
      <c r="F29" s="42">
        <f>I29</f>
        <v>149.99475</v>
      </c>
      <c r="G29" s="19">
        <v>0</v>
      </c>
      <c r="H29" s="19">
        <v>0</v>
      </c>
      <c r="I29" s="42">
        <v>149.99475</v>
      </c>
      <c r="J29" s="3"/>
      <c r="K29" s="19"/>
      <c r="L29" s="19"/>
      <c r="M29" s="3"/>
      <c r="N29" s="3"/>
      <c r="O29" s="19"/>
      <c r="P29" s="19"/>
      <c r="Q29" s="3"/>
    </row>
    <row r="30" spans="1:17" ht="98.25" customHeight="1">
      <c r="A30" s="25" t="s">
        <v>184</v>
      </c>
      <c r="B30" s="48" t="s">
        <v>185</v>
      </c>
      <c r="C30" s="27" t="s">
        <v>149</v>
      </c>
      <c r="D30" s="28" t="s">
        <v>186</v>
      </c>
      <c r="E30" s="28" t="s">
        <v>22</v>
      </c>
      <c r="F30" s="10">
        <f>I30</f>
        <v>99.136</v>
      </c>
      <c r="G30" s="19">
        <v>0</v>
      </c>
      <c r="H30" s="19">
        <v>0</v>
      </c>
      <c r="I30" s="10">
        <v>99.136</v>
      </c>
      <c r="J30" s="3"/>
      <c r="K30" s="19"/>
      <c r="L30" s="19"/>
      <c r="M30" s="3"/>
      <c r="N30" s="3"/>
      <c r="O30" s="19"/>
      <c r="P30" s="19"/>
      <c r="Q30" s="3"/>
    </row>
    <row r="31" spans="1:17" ht="48.75" customHeight="1">
      <c r="A31" s="25" t="s">
        <v>67</v>
      </c>
      <c r="B31" s="5" t="s">
        <v>187</v>
      </c>
      <c r="C31" s="23"/>
      <c r="D31" s="13"/>
      <c r="E31" s="13"/>
      <c r="F31" s="2">
        <f>G31+H31+I31</f>
        <v>39.6</v>
      </c>
      <c r="G31" s="2">
        <f>G32</f>
        <v>0</v>
      </c>
      <c r="H31" s="2">
        <f>H32</f>
        <v>0</v>
      </c>
      <c r="I31" s="2">
        <f>I32</f>
        <v>39.6</v>
      </c>
      <c r="J31" s="2">
        <f>K31+L31+M31</f>
        <v>0</v>
      </c>
      <c r="K31" s="2">
        <f>K32</f>
        <v>0</v>
      </c>
      <c r="L31" s="2">
        <f>L32</f>
        <v>0</v>
      </c>
      <c r="M31" s="2">
        <f>M32</f>
        <v>0</v>
      </c>
      <c r="N31" s="2">
        <f>O31+P31+Q31</f>
        <v>0</v>
      </c>
      <c r="O31" s="2">
        <f>O32</f>
        <v>0</v>
      </c>
      <c r="P31" s="2">
        <f>P32</f>
        <v>0</v>
      </c>
      <c r="Q31" s="2">
        <f>Q32</f>
        <v>0</v>
      </c>
    </row>
    <row r="32" spans="1:17" ht="124.5" customHeight="1">
      <c r="A32" s="25" t="s">
        <v>68</v>
      </c>
      <c r="B32" s="47" t="s">
        <v>188</v>
      </c>
      <c r="C32" s="27" t="s">
        <v>189</v>
      </c>
      <c r="D32" s="28" t="s">
        <v>190</v>
      </c>
      <c r="E32" s="28" t="s">
        <v>22</v>
      </c>
      <c r="F32" s="3">
        <f>I32</f>
        <v>39.6</v>
      </c>
      <c r="G32" s="19">
        <v>0</v>
      </c>
      <c r="H32" s="19">
        <v>0</v>
      </c>
      <c r="I32" s="3">
        <v>39.6</v>
      </c>
      <c r="J32" s="3"/>
      <c r="K32" s="19"/>
      <c r="L32" s="19"/>
      <c r="M32" s="3"/>
      <c r="N32" s="3"/>
      <c r="O32" s="19"/>
      <c r="P32" s="19"/>
      <c r="Q32" s="3"/>
    </row>
    <row r="33" spans="1:17" ht="74.25" customHeight="1">
      <c r="A33" s="25" t="s">
        <v>69</v>
      </c>
      <c r="B33" s="5" t="s">
        <v>167</v>
      </c>
      <c r="C33" s="23"/>
      <c r="D33" s="13"/>
      <c r="E33" s="13"/>
      <c r="F33" s="41">
        <f>G33+H33+I33</f>
        <v>99.997</v>
      </c>
      <c r="G33" s="2">
        <f>G34</f>
        <v>0</v>
      </c>
      <c r="H33" s="2">
        <f>H34</f>
        <v>0</v>
      </c>
      <c r="I33" s="41">
        <f>I34</f>
        <v>99.997</v>
      </c>
      <c r="J33" s="2">
        <f>K33+L33+M33</f>
        <v>0</v>
      </c>
      <c r="K33" s="2">
        <f>K34</f>
        <v>0</v>
      </c>
      <c r="L33" s="2">
        <f>L34</f>
        <v>0</v>
      </c>
      <c r="M33" s="2">
        <f>M34</f>
        <v>0</v>
      </c>
      <c r="N33" s="2">
        <f>O33+P33+Q33</f>
        <v>0</v>
      </c>
      <c r="O33" s="2">
        <f>O34</f>
        <v>0</v>
      </c>
      <c r="P33" s="2">
        <f>P34</f>
        <v>0</v>
      </c>
      <c r="Q33" s="2">
        <f>Q34</f>
        <v>0</v>
      </c>
    </row>
    <row r="34" spans="1:17" ht="80.25" customHeight="1">
      <c r="A34" s="25" t="s">
        <v>70</v>
      </c>
      <c r="B34" s="45" t="s">
        <v>164</v>
      </c>
      <c r="C34" s="27" t="s">
        <v>165</v>
      </c>
      <c r="D34" s="28" t="s">
        <v>177</v>
      </c>
      <c r="E34" s="28" t="s">
        <v>22</v>
      </c>
      <c r="F34" s="10">
        <f>I34</f>
        <v>99.997</v>
      </c>
      <c r="G34" s="19">
        <v>0</v>
      </c>
      <c r="H34" s="19">
        <v>0</v>
      </c>
      <c r="I34" s="10">
        <v>99.997</v>
      </c>
      <c r="J34" s="3"/>
      <c r="K34" s="19"/>
      <c r="L34" s="19"/>
      <c r="M34" s="3"/>
      <c r="N34" s="3"/>
      <c r="O34" s="19"/>
      <c r="P34" s="19"/>
      <c r="Q34" s="3"/>
    </row>
    <row r="35" spans="1:17" ht="70.5" customHeight="1">
      <c r="A35" s="25" t="s">
        <v>71</v>
      </c>
      <c r="B35" s="5" t="s">
        <v>21</v>
      </c>
      <c r="C35" s="23"/>
      <c r="D35" s="13"/>
      <c r="E35" s="13"/>
      <c r="F35" s="40">
        <f>G35+H35+I35</f>
        <v>11453.53608</v>
      </c>
      <c r="G35" s="2">
        <f>G36+G37+G38+G39+G40+G41+G42+G44+G48+G49</f>
        <v>0</v>
      </c>
      <c r="H35" s="2">
        <f>H36+H37+H38+H39+H40+H41+H42+H44+H48+H49</f>
        <v>4768.2</v>
      </c>
      <c r="I35" s="40">
        <f>I36+I37+I38+I39+I40+I41+I42+I43+I44+I48+I49</f>
        <v>6685.33608</v>
      </c>
      <c r="J35" s="4">
        <f>K35+L35+M35</f>
        <v>2392</v>
      </c>
      <c r="K35" s="2">
        <f>K36+K37+K38+K39+K40+K41+K42+K48</f>
        <v>0</v>
      </c>
      <c r="L35" s="2">
        <f>L36+L37+L38+L39+L40+L41+L42+L48</f>
        <v>0</v>
      </c>
      <c r="M35" s="2">
        <f>M36+M37+M38+M39+M40+M41+M42+M48</f>
        <v>2392</v>
      </c>
      <c r="N35" s="4">
        <f>O35+P35+Q35</f>
        <v>0</v>
      </c>
      <c r="O35" s="2">
        <f>O36+O37+O38+O39+O40+O41+O42+O48</f>
        <v>0</v>
      </c>
      <c r="P35" s="2">
        <f>P36+P37+P38+P39+P40+P41+P42+P48</f>
        <v>0</v>
      </c>
      <c r="Q35" s="2">
        <f>Q36+Q37+Q38+Q39+Q40+Q41+Q42+Q48</f>
        <v>0</v>
      </c>
    </row>
    <row r="36" spans="1:17" ht="55.5">
      <c r="A36" s="25" t="s">
        <v>72</v>
      </c>
      <c r="B36" s="29" t="s">
        <v>101</v>
      </c>
      <c r="C36" s="27" t="s">
        <v>0</v>
      </c>
      <c r="D36" s="28" t="s">
        <v>54</v>
      </c>
      <c r="E36" s="28" t="s">
        <v>48</v>
      </c>
      <c r="F36" s="10">
        <f aca="true" t="shared" si="0" ref="F36:F42">I36</f>
        <v>39.696</v>
      </c>
      <c r="G36" s="3">
        <v>0</v>
      </c>
      <c r="H36" s="3">
        <v>0</v>
      </c>
      <c r="I36" s="10">
        <v>39.696</v>
      </c>
      <c r="J36" s="4"/>
      <c r="K36" s="4"/>
      <c r="L36" s="4"/>
      <c r="M36" s="4"/>
      <c r="N36" s="4"/>
      <c r="O36" s="4"/>
      <c r="P36" s="4"/>
      <c r="Q36" s="4"/>
    </row>
    <row r="37" spans="1:17" ht="55.5">
      <c r="A37" s="25" t="s">
        <v>172</v>
      </c>
      <c r="B37" s="29" t="s">
        <v>102</v>
      </c>
      <c r="C37" s="27" t="s">
        <v>0</v>
      </c>
      <c r="D37" s="28" t="s">
        <v>49</v>
      </c>
      <c r="E37" s="28" t="s">
        <v>48</v>
      </c>
      <c r="F37" s="10">
        <f t="shared" si="0"/>
        <v>20.736</v>
      </c>
      <c r="G37" s="3">
        <v>0</v>
      </c>
      <c r="H37" s="3">
        <v>0</v>
      </c>
      <c r="I37" s="10">
        <v>20.736</v>
      </c>
      <c r="J37" s="4"/>
      <c r="K37" s="4"/>
      <c r="L37" s="4"/>
      <c r="M37" s="4"/>
      <c r="N37" s="4"/>
      <c r="O37" s="4"/>
      <c r="P37" s="4"/>
      <c r="Q37" s="2"/>
    </row>
    <row r="38" spans="1:17" ht="55.5">
      <c r="A38" s="38" t="s">
        <v>191</v>
      </c>
      <c r="B38" s="29" t="s">
        <v>103</v>
      </c>
      <c r="C38" s="27" t="s">
        <v>0</v>
      </c>
      <c r="D38" s="28" t="s">
        <v>50</v>
      </c>
      <c r="E38" s="28" t="s">
        <v>48</v>
      </c>
      <c r="F38" s="3">
        <f t="shared" si="0"/>
        <v>100</v>
      </c>
      <c r="G38" s="3">
        <v>0</v>
      </c>
      <c r="H38" s="3">
        <v>0</v>
      </c>
      <c r="I38" s="3">
        <v>100</v>
      </c>
      <c r="J38" s="4"/>
      <c r="K38" s="4"/>
      <c r="L38" s="4"/>
      <c r="M38" s="4"/>
      <c r="N38" s="4"/>
      <c r="O38" s="4"/>
      <c r="P38" s="4"/>
      <c r="Q38" s="2"/>
    </row>
    <row r="39" spans="1:17" ht="55.5">
      <c r="A39" s="25" t="s">
        <v>192</v>
      </c>
      <c r="B39" s="29" t="s">
        <v>170</v>
      </c>
      <c r="C39" s="27" t="s">
        <v>0</v>
      </c>
      <c r="D39" s="28" t="s">
        <v>51</v>
      </c>
      <c r="E39" s="28" t="s">
        <v>48</v>
      </c>
      <c r="F39" s="3">
        <f t="shared" si="0"/>
        <v>246.39</v>
      </c>
      <c r="G39" s="3">
        <v>0</v>
      </c>
      <c r="H39" s="3">
        <v>0</v>
      </c>
      <c r="I39" s="3">
        <v>246.39</v>
      </c>
      <c r="J39" s="4"/>
      <c r="K39" s="4"/>
      <c r="L39" s="4"/>
      <c r="M39" s="4"/>
      <c r="N39" s="4"/>
      <c r="O39" s="4"/>
      <c r="P39" s="4"/>
      <c r="Q39" s="2"/>
    </row>
    <row r="40" spans="1:17" ht="55.5">
      <c r="A40" s="25" t="s">
        <v>193</v>
      </c>
      <c r="B40" s="29" t="s">
        <v>171</v>
      </c>
      <c r="C40" s="27" t="s">
        <v>0</v>
      </c>
      <c r="D40" s="28" t="s">
        <v>52</v>
      </c>
      <c r="E40" s="28" t="s">
        <v>48</v>
      </c>
      <c r="F40" s="10">
        <f t="shared" si="0"/>
        <v>302.936</v>
      </c>
      <c r="G40" s="3">
        <v>0</v>
      </c>
      <c r="H40" s="3">
        <v>0</v>
      </c>
      <c r="I40" s="10">
        <v>302.936</v>
      </c>
      <c r="J40" s="4"/>
      <c r="K40" s="4"/>
      <c r="L40" s="4"/>
      <c r="M40" s="4"/>
      <c r="N40" s="4"/>
      <c r="O40" s="4"/>
      <c r="P40" s="4"/>
      <c r="Q40" s="2"/>
    </row>
    <row r="41" spans="1:17" ht="55.5">
      <c r="A41" s="25" t="s">
        <v>194</v>
      </c>
      <c r="B41" s="29" t="s">
        <v>104</v>
      </c>
      <c r="C41" s="27" t="s">
        <v>0</v>
      </c>
      <c r="D41" s="28" t="s">
        <v>83</v>
      </c>
      <c r="E41" s="28" t="s">
        <v>48</v>
      </c>
      <c r="F41" s="3">
        <f t="shared" si="0"/>
        <v>0</v>
      </c>
      <c r="G41" s="3">
        <v>0</v>
      </c>
      <c r="H41" s="3">
        <v>0</v>
      </c>
      <c r="I41" s="3">
        <v>0</v>
      </c>
      <c r="J41" s="10">
        <f>M41</f>
        <v>614</v>
      </c>
      <c r="K41" s="3">
        <v>0</v>
      </c>
      <c r="L41" s="3">
        <v>0</v>
      </c>
      <c r="M41" s="10">
        <v>614</v>
      </c>
      <c r="N41" s="10">
        <f>Q41</f>
        <v>0</v>
      </c>
      <c r="O41" s="3">
        <v>0</v>
      </c>
      <c r="P41" s="3">
        <v>0</v>
      </c>
      <c r="Q41" s="10">
        <v>0</v>
      </c>
    </row>
    <row r="42" spans="1:17" ht="55.5">
      <c r="A42" s="25" t="s">
        <v>195</v>
      </c>
      <c r="B42" s="29" t="s">
        <v>105</v>
      </c>
      <c r="C42" s="27" t="s">
        <v>0</v>
      </c>
      <c r="D42" s="28" t="s">
        <v>84</v>
      </c>
      <c r="E42" s="28" t="s">
        <v>48</v>
      </c>
      <c r="F42" s="3">
        <f t="shared" si="0"/>
        <v>0</v>
      </c>
      <c r="G42" s="3">
        <v>0</v>
      </c>
      <c r="H42" s="3">
        <v>0</v>
      </c>
      <c r="I42" s="3">
        <v>0</v>
      </c>
      <c r="J42" s="10">
        <f>M42</f>
        <v>1778</v>
      </c>
      <c r="K42" s="3">
        <v>0</v>
      </c>
      <c r="L42" s="3">
        <v>0</v>
      </c>
      <c r="M42" s="10">
        <v>1778</v>
      </c>
      <c r="N42" s="10">
        <f>Q42</f>
        <v>0</v>
      </c>
      <c r="O42" s="3">
        <v>0</v>
      </c>
      <c r="P42" s="3">
        <v>0</v>
      </c>
      <c r="Q42" s="10">
        <v>0</v>
      </c>
    </row>
    <row r="43" spans="1:17" ht="85.5" customHeight="1">
      <c r="A43" s="25" t="s">
        <v>196</v>
      </c>
      <c r="B43" s="46" t="s">
        <v>153</v>
      </c>
      <c r="C43" s="27" t="s">
        <v>0</v>
      </c>
      <c r="D43" s="28" t="s">
        <v>169</v>
      </c>
      <c r="E43" s="28" t="s">
        <v>22</v>
      </c>
      <c r="F43" s="42">
        <f>I43</f>
        <v>3650.28834</v>
      </c>
      <c r="G43" s="3">
        <v>0</v>
      </c>
      <c r="H43" s="3">
        <v>0</v>
      </c>
      <c r="I43" s="42">
        <v>3650.28834</v>
      </c>
      <c r="J43" s="10"/>
      <c r="K43" s="3"/>
      <c r="L43" s="3"/>
      <c r="M43" s="10"/>
      <c r="N43" s="10"/>
      <c r="O43" s="3"/>
      <c r="P43" s="3"/>
      <c r="Q43" s="10"/>
    </row>
    <row r="44" spans="1:17" ht="39.75" customHeight="1">
      <c r="A44" s="57" t="s">
        <v>197</v>
      </c>
      <c r="B44" s="60" t="s">
        <v>168</v>
      </c>
      <c r="C44" s="27"/>
      <c r="D44" s="28"/>
      <c r="E44" s="28"/>
      <c r="F44" s="42">
        <f>G44+H44+I44</f>
        <v>6614.67774</v>
      </c>
      <c r="G44" s="3">
        <f>G45+G46+G47</f>
        <v>0</v>
      </c>
      <c r="H44" s="3">
        <f>H45+H46+H47</f>
        <v>4768.2</v>
      </c>
      <c r="I44" s="42">
        <f>I45+I46+I47</f>
        <v>1846.47774</v>
      </c>
      <c r="J44" s="10"/>
      <c r="K44" s="3"/>
      <c r="L44" s="3"/>
      <c r="M44" s="10"/>
      <c r="N44" s="10"/>
      <c r="O44" s="3"/>
      <c r="P44" s="3"/>
      <c r="Q44" s="10"/>
    </row>
    <row r="45" spans="1:17" ht="33" customHeight="1">
      <c r="A45" s="58"/>
      <c r="B45" s="61"/>
      <c r="C45" s="27" t="s">
        <v>0</v>
      </c>
      <c r="D45" s="28" t="s">
        <v>154</v>
      </c>
      <c r="E45" s="28" t="s">
        <v>22</v>
      </c>
      <c r="F45" s="3">
        <f>G45+H45+I45</f>
        <v>4768.2</v>
      </c>
      <c r="G45" s="3">
        <v>0</v>
      </c>
      <c r="H45" s="3">
        <v>4768.2</v>
      </c>
      <c r="I45" s="3">
        <v>0</v>
      </c>
      <c r="J45" s="10"/>
      <c r="K45" s="3"/>
      <c r="L45" s="3"/>
      <c r="M45" s="10"/>
      <c r="N45" s="10"/>
      <c r="O45" s="3"/>
      <c r="P45" s="3"/>
      <c r="Q45" s="10"/>
    </row>
    <row r="46" spans="1:17" ht="33" customHeight="1">
      <c r="A46" s="58"/>
      <c r="B46" s="61"/>
      <c r="C46" s="27" t="s">
        <v>0</v>
      </c>
      <c r="D46" s="28" t="s">
        <v>155</v>
      </c>
      <c r="E46" s="28" t="s">
        <v>22</v>
      </c>
      <c r="F46" s="3">
        <f>G46+H46+I46</f>
        <v>1782.45</v>
      </c>
      <c r="G46" s="3">
        <v>0</v>
      </c>
      <c r="H46" s="3">
        <v>0</v>
      </c>
      <c r="I46" s="3">
        <v>1782.45</v>
      </c>
      <c r="J46" s="10"/>
      <c r="K46" s="3"/>
      <c r="L46" s="3"/>
      <c r="M46" s="10"/>
      <c r="N46" s="10"/>
      <c r="O46" s="3"/>
      <c r="P46" s="3"/>
      <c r="Q46" s="10"/>
    </row>
    <row r="47" spans="1:17" ht="33" customHeight="1">
      <c r="A47" s="59"/>
      <c r="B47" s="62"/>
      <c r="C47" s="27" t="s">
        <v>0</v>
      </c>
      <c r="D47" s="28" t="s">
        <v>200</v>
      </c>
      <c r="E47" s="28" t="s">
        <v>22</v>
      </c>
      <c r="F47" s="42">
        <f>G47+H47+I47</f>
        <v>64.02774</v>
      </c>
      <c r="G47" s="3">
        <v>0</v>
      </c>
      <c r="H47" s="3">
        <v>0</v>
      </c>
      <c r="I47" s="42">
        <v>64.02774</v>
      </c>
      <c r="J47" s="10"/>
      <c r="K47" s="3"/>
      <c r="L47" s="3"/>
      <c r="M47" s="10"/>
      <c r="N47" s="10"/>
      <c r="O47" s="3"/>
      <c r="P47" s="3"/>
      <c r="Q47" s="10"/>
    </row>
    <row r="48" spans="1:17" ht="111">
      <c r="A48" s="25" t="s">
        <v>198</v>
      </c>
      <c r="B48" s="29" t="s">
        <v>143</v>
      </c>
      <c r="C48" s="27" t="s">
        <v>0</v>
      </c>
      <c r="D48" s="28" t="s">
        <v>90</v>
      </c>
      <c r="E48" s="28" t="s">
        <v>48</v>
      </c>
      <c r="F48" s="10">
        <f>I48</f>
        <v>182.382</v>
      </c>
      <c r="G48" s="3">
        <v>0</v>
      </c>
      <c r="H48" s="3">
        <v>0</v>
      </c>
      <c r="I48" s="10">
        <v>182.382</v>
      </c>
      <c r="J48" s="4"/>
      <c r="K48" s="4"/>
      <c r="L48" s="4"/>
      <c r="M48" s="4"/>
      <c r="N48" s="4"/>
      <c r="O48" s="4"/>
      <c r="P48" s="4"/>
      <c r="Q48" s="2"/>
    </row>
    <row r="49" spans="1:17" ht="126" customHeight="1">
      <c r="A49" s="25" t="s">
        <v>199</v>
      </c>
      <c r="B49" s="29" t="s">
        <v>129</v>
      </c>
      <c r="C49" s="27" t="s">
        <v>0</v>
      </c>
      <c r="D49" s="28" t="s">
        <v>130</v>
      </c>
      <c r="E49" s="28" t="s">
        <v>22</v>
      </c>
      <c r="F49" s="10">
        <f>I49</f>
        <v>296.43</v>
      </c>
      <c r="G49" s="3">
        <v>0</v>
      </c>
      <c r="H49" s="3">
        <v>0</v>
      </c>
      <c r="I49" s="10">
        <v>296.43</v>
      </c>
      <c r="J49" s="4"/>
      <c r="K49" s="4"/>
      <c r="L49" s="4"/>
      <c r="M49" s="4"/>
      <c r="N49" s="4"/>
      <c r="O49" s="4"/>
      <c r="P49" s="4"/>
      <c r="Q49" s="2"/>
    </row>
    <row r="50" spans="1:17" ht="54">
      <c r="A50" s="25" t="s">
        <v>73</v>
      </c>
      <c r="B50" s="5" t="s">
        <v>40</v>
      </c>
      <c r="C50" s="23"/>
      <c r="D50" s="13"/>
      <c r="E50" s="13"/>
      <c r="F50" s="41">
        <f>G50+H50+I50</f>
        <v>4308.478999999999</v>
      </c>
      <c r="G50" s="2">
        <f>G51+G52+G53+G55+G56+G57</f>
        <v>0</v>
      </c>
      <c r="H50" s="41">
        <f>H51+H52+H53+H55+H56+H57</f>
        <v>378.088</v>
      </c>
      <c r="I50" s="41">
        <f>I51+I52+I53+I54+I55+I56+I57+I58</f>
        <v>3930.3909999999996</v>
      </c>
      <c r="J50" s="4">
        <f>K50+L50+M50</f>
        <v>2000</v>
      </c>
      <c r="K50" s="2">
        <f>K51+K52+K53+K55</f>
        <v>0</v>
      </c>
      <c r="L50" s="2">
        <f>L51+L52+L53+L55</f>
        <v>0</v>
      </c>
      <c r="M50" s="2">
        <f>M51+M52+M53+M55</f>
        <v>2000</v>
      </c>
      <c r="N50" s="2">
        <f>O50+P50+Q50</f>
        <v>0</v>
      </c>
      <c r="O50" s="2">
        <f>O51+O52+O53+O55</f>
        <v>0</v>
      </c>
      <c r="P50" s="2">
        <f>P51+P52+P53+P55</f>
        <v>0</v>
      </c>
      <c r="Q50" s="2">
        <f>Q51+Q52+Q53+Q55</f>
        <v>0</v>
      </c>
    </row>
    <row r="51" spans="1:17" ht="55.5">
      <c r="A51" s="25" t="s">
        <v>75</v>
      </c>
      <c r="B51" s="29" t="s">
        <v>106</v>
      </c>
      <c r="C51" s="27" t="s">
        <v>41</v>
      </c>
      <c r="D51" s="28" t="s">
        <v>107</v>
      </c>
      <c r="E51" s="28" t="s">
        <v>48</v>
      </c>
      <c r="F51" s="10">
        <f aca="true" t="shared" si="1" ref="F51:F56">I51</f>
        <v>20.354</v>
      </c>
      <c r="G51" s="3">
        <v>0</v>
      </c>
      <c r="H51" s="3">
        <v>0</v>
      </c>
      <c r="I51" s="10">
        <v>20.354</v>
      </c>
      <c r="J51" s="4"/>
      <c r="K51" s="4"/>
      <c r="L51" s="4"/>
      <c r="M51" s="4"/>
      <c r="N51" s="4"/>
      <c r="O51" s="4"/>
      <c r="P51" s="4"/>
      <c r="Q51" s="4"/>
    </row>
    <row r="52" spans="1:17" ht="55.5">
      <c r="A52" s="25" t="s">
        <v>202</v>
      </c>
      <c r="B52" s="29" t="s">
        <v>108</v>
      </c>
      <c r="C52" s="27" t="s">
        <v>41</v>
      </c>
      <c r="D52" s="28" t="s">
        <v>53</v>
      </c>
      <c r="E52" s="28" t="s">
        <v>48</v>
      </c>
      <c r="F52" s="3">
        <f t="shared" si="1"/>
        <v>130</v>
      </c>
      <c r="G52" s="3">
        <v>0</v>
      </c>
      <c r="H52" s="3">
        <v>0</v>
      </c>
      <c r="I52" s="3">
        <v>130</v>
      </c>
      <c r="J52" s="4"/>
      <c r="K52" s="4"/>
      <c r="L52" s="4"/>
      <c r="M52" s="4"/>
      <c r="N52" s="4"/>
      <c r="O52" s="4"/>
      <c r="P52" s="4"/>
      <c r="Q52" s="4"/>
    </row>
    <row r="53" spans="1:17" ht="33.75" customHeight="1">
      <c r="A53" s="25" t="s">
        <v>203</v>
      </c>
      <c r="B53" s="29" t="s">
        <v>57</v>
      </c>
      <c r="C53" s="27" t="s">
        <v>41</v>
      </c>
      <c r="D53" s="28" t="s">
        <v>56</v>
      </c>
      <c r="E53" s="28" t="s">
        <v>48</v>
      </c>
      <c r="F53" s="3">
        <f t="shared" si="1"/>
        <v>2000</v>
      </c>
      <c r="G53" s="3">
        <v>0</v>
      </c>
      <c r="H53" s="3">
        <v>0</v>
      </c>
      <c r="I53" s="3">
        <v>2000</v>
      </c>
      <c r="J53" s="3">
        <f>M53</f>
        <v>2000</v>
      </c>
      <c r="K53" s="3">
        <v>0</v>
      </c>
      <c r="L53" s="3">
        <v>0</v>
      </c>
      <c r="M53" s="3">
        <v>2000</v>
      </c>
      <c r="N53" s="3">
        <v>0</v>
      </c>
      <c r="O53" s="3">
        <v>0</v>
      </c>
      <c r="P53" s="3">
        <v>0</v>
      </c>
      <c r="Q53" s="3">
        <v>0</v>
      </c>
    </row>
    <row r="54" spans="1:17" ht="120.75" customHeight="1">
      <c r="A54" s="25" t="s">
        <v>204</v>
      </c>
      <c r="B54" s="49" t="s">
        <v>201</v>
      </c>
      <c r="C54" s="27" t="s">
        <v>41</v>
      </c>
      <c r="D54" s="28" t="s">
        <v>205</v>
      </c>
      <c r="E54" s="28" t="s">
        <v>48</v>
      </c>
      <c r="F54" s="10">
        <f t="shared" si="1"/>
        <v>24.392</v>
      </c>
      <c r="G54" s="3">
        <v>0</v>
      </c>
      <c r="H54" s="3">
        <v>0</v>
      </c>
      <c r="I54" s="10">
        <v>24.392</v>
      </c>
      <c r="J54" s="3"/>
      <c r="K54" s="3"/>
      <c r="L54" s="3"/>
      <c r="M54" s="3"/>
      <c r="N54" s="4"/>
      <c r="O54" s="4"/>
      <c r="P54" s="4"/>
      <c r="Q54" s="4"/>
    </row>
    <row r="55" spans="1:17" ht="99" customHeight="1">
      <c r="A55" s="25" t="s">
        <v>206</v>
      </c>
      <c r="B55" s="29" t="s">
        <v>132</v>
      </c>
      <c r="C55" s="27" t="s">
        <v>41</v>
      </c>
      <c r="D55" s="28" t="s">
        <v>91</v>
      </c>
      <c r="E55" s="28" t="s">
        <v>48</v>
      </c>
      <c r="F55" s="10">
        <f t="shared" si="1"/>
        <v>1148.645</v>
      </c>
      <c r="G55" s="3">
        <v>0</v>
      </c>
      <c r="H55" s="3">
        <v>0</v>
      </c>
      <c r="I55" s="10">
        <v>1148.645</v>
      </c>
      <c r="J55" s="4"/>
      <c r="K55" s="4"/>
      <c r="L55" s="4"/>
      <c r="M55" s="4"/>
      <c r="N55" s="4"/>
      <c r="O55" s="4"/>
      <c r="P55" s="4"/>
      <c r="Q55" s="4"/>
    </row>
    <row r="56" spans="1:17" ht="71.25" customHeight="1">
      <c r="A56" s="25" t="s">
        <v>209</v>
      </c>
      <c r="B56" s="29" t="s">
        <v>109</v>
      </c>
      <c r="C56" s="27" t="s">
        <v>41</v>
      </c>
      <c r="D56" s="28" t="s">
        <v>110</v>
      </c>
      <c r="E56" s="28" t="s">
        <v>48</v>
      </c>
      <c r="F56" s="3">
        <f t="shared" si="1"/>
        <v>317</v>
      </c>
      <c r="G56" s="3">
        <v>0</v>
      </c>
      <c r="H56" s="3">
        <v>0</v>
      </c>
      <c r="I56" s="3">
        <v>317</v>
      </c>
      <c r="J56" s="4"/>
      <c r="K56" s="4"/>
      <c r="L56" s="4"/>
      <c r="M56" s="4"/>
      <c r="N56" s="4"/>
      <c r="O56" s="4"/>
      <c r="P56" s="4"/>
      <c r="Q56" s="4"/>
    </row>
    <row r="57" spans="1:17" ht="71.25" customHeight="1">
      <c r="A57" s="25" t="s">
        <v>210</v>
      </c>
      <c r="B57" s="29" t="s">
        <v>161</v>
      </c>
      <c r="C57" s="27" t="s">
        <v>41</v>
      </c>
      <c r="D57" s="28" t="s">
        <v>162</v>
      </c>
      <c r="E57" s="28" t="s">
        <v>48</v>
      </c>
      <c r="F57" s="10">
        <f>G57+H57+I57</f>
        <v>378.088</v>
      </c>
      <c r="G57" s="3">
        <v>0</v>
      </c>
      <c r="H57" s="10">
        <v>378.088</v>
      </c>
      <c r="I57" s="3">
        <v>0</v>
      </c>
      <c r="J57" s="4"/>
      <c r="K57" s="4"/>
      <c r="L57" s="4"/>
      <c r="M57" s="4"/>
      <c r="N57" s="4"/>
      <c r="O57" s="4"/>
      <c r="P57" s="4"/>
      <c r="Q57" s="4"/>
    </row>
    <row r="58" spans="1:17" ht="71.25" customHeight="1">
      <c r="A58" s="25" t="s">
        <v>211</v>
      </c>
      <c r="B58" s="29" t="s">
        <v>207</v>
      </c>
      <c r="C58" s="27" t="s">
        <v>41</v>
      </c>
      <c r="D58" s="28" t="s">
        <v>208</v>
      </c>
      <c r="E58" s="28" t="s">
        <v>48</v>
      </c>
      <c r="F58" s="3">
        <f>I58</f>
        <v>290</v>
      </c>
      <c r="G58" s="3">
        <v>0</v>
      </c>
      <c r="H58" s="3">
        <v>0</v>
      </c>
      <c r="I58" s="3">
        <v>290</v>
      </c>
      <c r="J58" s="4"/>
      <c r="K58" s="4"/>
      <c r="L58" s="4"/>
      <c r="M58" s="4"/>
      <c r="N58" s="4"/>
      <c r="O58" s="4"/>
      <c r="P58" s="4"/>
      <c r="Q58" s="4"/>
    </row>
    <row r="59" spans="1:17" ht="54">
      <c r="A59" s="25" t="s">
        <v>139</v>
      </c>
      <c r="B59" s="5" t="s">
        <v>111</v>
      </c>
      <c r="C59" s="23"/>
      <c r="D59" s="13"/>
      <c r="E59" s="13"/>
      <c r="F59" s="40">
        <f>G59+H59+I59</f>
        <v>4115.74001</v>
      </c>
      <c r="G59" s="2">
        <f>G60</f>
        <v>0</v>
      </c>
      <c r="H59" s="2">
        <f>H60</f>
        <v>0</v>
      </c>
      <c r="I59" s="40">
        <f>I60+I61</f>
        <v>4115.74001</v>
      </c>
      <c r="J59" s="2">
        <f>K59+L59+M59</f>
        <v>0</v>
      </c>
      <c r="K59" s="2">
        <f>K60</f>
        <v>0</v>
      </c>
      <c r="L59" s="2">
        <f>L60</f>
        <v>0</v>
      </c>
      <c r="M59" s="2">
        <f>M60</f>
        <v>0</v>
      </c>
      <c r="N59" s="2">
        <f>O59+P59+Q59</f>
        <v>0</v>
      </c>
      <c r="O59" s="2">
        <f>O60</f>
        <v>0</v>
      </c>
      <c r="P59" s="2">
        <f>P60</f>
        <v>0</v>
      </c>
      <c r="Q59" s="2">
        <f>Q60</f>
        <v>0</v>
      </c>
    </row>
    <row r="60" spans="1:17" ht="63" customHeight="1">
      <c r="A60" s="25" t="s">
        <v>140</v>
      </c>
      <c r="B60" s="29" t="s">
        <v>112</v>
      </c>
      <c r="C60" s="27" t="s">
        <v>113</v>
      </c>
      <c r="D60" s="28" t="s">
        <v>114</v>
      </c>
      <c r="E60" s="28" t="s">
        <v>22</v>
      </c>
      <c r="F60" s="42">
        <f>I60</f>
        <v>3790.27642</v>
      </c>
      <c r="G60" s="3">
        <v>0</v>
      </c>
      <c r="H60" s="3">
        <v>0</v>
      </c>
      <c r="I60" s="42">
        <v>3790.27642</v>
      </c>
      <c r="J60" s="4"/>
      <c r="K60" s="4"/>
      <c r="L60" s="4"/>
      <c r="M60" s="4"/>
      <c r="N60" s="4"/>
      <c r="O60" s="4"/>
      <c r="P60" s="4"/>
      <c r="Q60" s="4"/>
    </row>
    <row r="61" spans="1:17" ht="60" customHeight="1">
      <c r="A61" s="25" t="s">
        <v>158</v>
      </c>
      <c r="B61" s="29" t="s">
        <v>115</v>
      </c>
      <c r="C61" s="27" t="s">
        <v>113</v>
      </c>
      <c r="D61" s="28" t="s">
        <v>116</v>
      </c>
      <c r="E61" s="28" t="s">
        <v>22</v>
      </c>
      <c r="F61" s="42">
        <f>I61</f>
        <v>325.46359</v>
      </c>
      <c r="G61" s="3">
        <v>0</v>
      </c>
      <c r="H61" s="3">
        <v>0</v>
      </c>
      <c r="I61" s="42">
        <v>325.46359</v>
      </c>
      <c r="J61" s="4"/>
      <c r="K61" s="4"/>
      <c r="L61" s="4"/>
      <c r="M61" s="4"/>
      <c r="N61" s="4"/>
      <c r="O61" s="4"/>
      <c r="P61" s="4"/>
      <c r="Q61" s="4"/>
    </row>
    <row r="62" spans="1:17" ht="54">
      <c r="A62" s="25" t="s">
        <v>159</v>
      </c>
      <c r="B62" s="5" t="s">
        <v>138</v>
      </c>
      <c r="C62" s="23"/>
      <c r="D62" s="13"/>
      <c r="E62" s="13"/>
      <c r="F62" s="41">
        <f>G62+H62+I62</f>
        <v>310.022</v>
      </c>
      <c r="G62" s="2">
        <f>G63</f>
        <v>0</v>
      </c>
      <c r="H62" s="2">
        <f>H63</f>
        <v>0</v>
      </c>
      <c r="I62" s="41">
        <f>I63</f>
        <v>310.022</v>
      </c>
      <c r="J62" s="2">
        <f>K62+L62+M62</f>
        <v>0</v>
      </c>
      <c r="K62" s="2">
        <f>K63+K64+K65</f>
        <v>0</v>
      </c>
      <c r="L62" s="2">
        <f>L63+L64+L65</f>
        <v>0</v>
      </c>
      <c r="M62" s="2">
        <f>M63+M64+M65</f>
        <v>0</v>
      </c>
      <c r="N62" s="2">
        <f>O62+P62+Q62</f>
        <v>0</v>
      </c>
      <c r="O62" s="2">
        <f>O63</f>
        <v>0</v>
      </c>
      <c r="P62" s="2">
        <f>P63</f>
        <v>0</v>
      </c>
      <c r="Q62" s="2">
        <f>Q63</f>
        <v>0</v>
      </c>
    </row>
    <row r="63" spans="1:17" ht="83.25">
      <c r="A63" s="25" t="s">
        <v>160</v>
      </c>
      <c r="B63" s="29" t="s">
        <v>135</v>
      </c>
      <c r="C63" s="27" t="s">
        <v>136</v>
      </c>
      <c r="D63" s="28" t="s">
        <v>137</v>
      </c>
      <c r="E63" s="28" t="s">
        <v>48</v>
      </c>
      <c r="F63" s="10">
        <f>I63</f>
        <v>310.022</v>
      </c>
      <c r="G63" s="3">
        <v>0</v>
      </c>
      <c r="H63" s="3">
        <v>0</v>
      </c>
      <c r="I63" s="10">
        <v>310.022</v>
      </c>
      <c r="J63" s="4"/>
      <c r="K63" s="4"/>
      <c r="L63" s="4"/>
      <c r="M63" s="4"/>
      <c r="N63" s="4"/>
      <c r="O63" s="4"/>
      <c r="P63" s="4"/>
      <c r="Q63" s="4"/>
    </row>
    <row r="64" spans="1:17" ht="54">
      <c r="A64" s="25" t="s">
        <v>174</v>
      </c>
      <c r="B64" s="5" t="s">
        <v>45</v>
      </c>
      <c r="C64" s="23"/>
      <c r="D64" s="13"/>
      <c r="E64" s="13"/>
      <c r="F64" s="41">
        <f>G64+H64+I64</f>
        <v>334.585</v>
      </c>
      <c r="G64" s="2">
        <f>G65+G66+G67</f>
        <v>0</v>
      </c>
      <c r="H64" s="2">
        <f>H65+H66+H67</f>
        <v>0</v>
      </c>
      <c r="I64" s="41">
        <f>I65+I66+I67</f>
        <v>334.585</v>
      </c>
      <c r="J64" s="2">
        <f>K64+L64+M64</f>
        <v>0</v>
      </c>
      <c r="K64" s="2">
        <f>K65+K66</f>
        <v>0</v>
      </c>
      <c r="L64" s="2">
        <f>L65+L66</f>
        <v>0</v>
      </c>
      <c r="M64" s="2">
        <f>M65+M66</f>
        <v>0</v>
      </c>
      <c r="N64" s="2">
        <f>O64+P64+Q64</f>
        <v>0</v>
      </c>
      <c r="O64" s="2">
        <f>O65</f>
        <v>0</v>
      </c>
      <c r="P64" s="2">
        <f>P65</f>
        <v>0</v>
      </c>
      <c r="Q64" s="2">
        <f>Q65</f>
        <v>0</v>
      </c>
    </row>
    <row r="65" spans="1:17" ht="55.5">
      <c r="A65" s="25" t="s">
        <v>175</v>
      </c>
      <c r="B65" s="29" t="s">
        <v>134</v>
      </c>
      <c r="C65" s="27" t="s">
        <v>47</v>
      </c>
      <c r="D65" s="28" t="s">
        <v>92</v>
      </c>
      <c r="E65" s="28" t="s">
        <v>22</v>
      </c>
      <c r="F65" s="10">
        <f>I65</f>
        <v>159.811</v>
      </c>
      <c r="G65" s="3">
        <v>0</v>
      </c>
      <c r="H65" s="3">
        <v>0</v>
      </c>
      <c r="I65" s="10">
        <v>159.811</v>
      </c>
      <c r="J65" s="4"/>
      <c r="K65" s="4"/>
      <c r="L65" s="4"/>
      <c r="M65" s="4"/>
      <c r="N65" s="4"/>
      <c r="O65" s="4"/>
      <c r="P65" s="4"/>
      <c r="Q65" s="4"/>
    </row>
    <row r="66" spans="1:17" ht="83.25">
      <c r="A66" s="25" t="s">
        <v>212</v>
      </c>
      <c r="B66" s="29" t="s">
        <v>133</v>
      </c>
      <c r="C66" s="27" t="s">
        <v>47</v>
      </c>
      <c r="D66" s="28" t="s">
        <v>117</v>
      </c>
      <c r="E66" s="28" t="s">
        <v>22</v>
      </c>
      <c r="F66" s="10">
        <f>I66</f>
        <v>135.074</v>
      </c>
      <c r="G66" s="3">
        <v>0</v>
      </c>
      <c r="H66" s="3">
        <v>0</v>
      </c>
      <c r="I66" s="10">
        <v>135.074</v>
      </c>
      <c r="J66" s="4"/>
      <c r="K66" s="4"/>
      <c r="L66" s="4"/>
      <c r="M66" s="4"/>
      <c r="N66" s="4"/>
      <c r="O66" s="4"/>
      <c r="P66" s="4"/>
      <c r="Q66" s="4"/>
    </row>
    <row r="67" spans="1:17" ht="120.75" customHeight="1">
      <c r="A67" s="25" t="s">
        <v>213</v>
      </c>
      <c r="B67" s="29" t="s">
        <v>156</v>
      </c>
      <c r="C67" s="27" t="s">
        <v>47</v>
      </c>
      <c r="D67" s="28" t="s">
        <v>157</v>
      </c>
      <c r="E67" s="28" t="s">
        <v>22</v>
      </c>
      <c r="F67" s="3">
        <f>I67</f>
        <v>39.7</v>
      </c>
      <c r="G67" s="3">
        <v>0</v>
      </c>
      <c r="H67" s="3">
        <v>0</v>
      </c>
      <c r="I67" s="3">
        <v>39.7</v>
      </c>
      <c r="J67" s="4"/>
      <c r="K67" s="4"/>
      <c r="L67" s="4"/>
      <c r="M67" s="4"/>
      <c r="N67" s="4"/>
      <c r="O67" s="4"/>
      <c r="P67" s="4"/>
      <c r="Q67" s="4"/>
    </row>
    <row r="68" spans="1:17" ht="27.75">
      <c r="A68" s="25" t="s">
        <v>214</v>
      </c>
      <c r="B68" s="5" t="s">
        <v>74</v>
      </c>
      <c r="C68" s="23"/>
      <c r="D68" s="13"/>
      <c r="E68" s="13"/>
      <c r="F68" s="40">
        <f>G68+H68+I68</f>
        <v>3750.1964</v>
      </c>
      <c r="G68" s="2">
        <f>G69</f>
        <v>0</v>
      </c>
      <c r="H68" s="2">
        <f>H69</f>
        <v>0</v>
      </c>
      <c r="I68" s="40">
        <f>I69+I70+I71</f>
        <v>3750.1964</v>
      </c>
      <c r="J68" s="2">
        <f>K68+L68+M68</f>
        <v>0</v>
      </c>
      <c r="K68" s="2">
        <f>K69</f>
        <v>0</v>
      </c>
      <c r="L68" s="2">
        <f>L69</f>
        <v>0</v>
      </c>
      <c r="M68" s="2">
        <f>M69</f>
        <v>0</v>
      </c>
      <c r="N68" s="2">
        <f>O68+P68+Q68</f>
        <v>0</v>
      </c>
      <c r="O68" s="2">
        <f>O69</f>
        <v>0</v>
      </c>
      <c r="P68" s="2">
        <f>P69</f>
        <v>0</v>
      </c>
      <c r="Q68" s="2">
        <f>Q69</f>
        <v>0</v>
      </c>
    </row>
    <row r="69" spans="1:17" ht="55.5">
      <c r="A69" s="25" t="s">
        <v>215</v>
      </c>
      <c r="B69" s="29" t="s">
        <v>145</v>
      </c>
      <c r="C69" s="27" t="s">
        <v>76</v>
      </c>
      <c r="D69" s="28" t="s">
        <v>118</v>
      </c>
      <c r="E69" s="28" t="s">
        <v>22</v>
      </c>
      <c r="F69" s="42">
        <f>I69</f>
        <v>837.12225</v>
      </c>
      <c r="G69" s="3">
        <v>0</v>
      </c>
      <c r="H69" s="3">
        <v>0</v>
      </c>
      <c r="I69" s="42">
        <v>837.12225</v>
      </c>
      <c r="J69" s="4"/>
      <c r="K69" s="4"/>
      <c r="L69" s="4"/>
      <c r="M69" s="4"/>
      <c r="N69" s="4"/>
      <c r="O69" s="4"/>
      <c r="P69" s="4"/>
      <c r="Q69" s="4"/>
    </row>
    <row r="70" spans="1:17" ht="55.5">
      <c r="A70" s="25" t="s">
        <v>216</v>
      </c>
      <c r="B70" s="29" t="s">
        <v>144</v>
      </c>
      <c r="C70" s="27" t="s">
        <v>76</v>
      </c>
      <c r="D70" s="28" t="s">
        <v>93</v>
      </c>
      <c r="E70" s="28" t="s">
        <v>48</v>
      </c>
      <c r="F70" s="3">
        <f>I70</f>
        <v>1101.4</v>
      </c>
      <c r="G70" s="3">
        <v>0</v>
      </c>
      <c r="H70" s="3">
        <v>0</v>
      </c>
      <c r="I70" s="3">
        <v>1101.4</v>
      </c>
      <c r="J70" s="4"/>
      <c r="K70" s="4"/>
      <c r="L70" s="4"/>
      <c r="M70" s="4"/>
      <c r="N70" s="4"/>
      <c r="O70" s="4"/>
      <c r="P70" s="4"/>
      <c r="Q70" s="4"/>
    </row>
    <row r="71" spans="1:17" ht="96.75" customHeight="1">
      <c r="A71" s="38" t="s">
        <v>173</v>
      </c>
      <c r="B71" s="29" t="s">
        <v>142</v>
      </c>
      <c r="C71" s="27" t="s">
        <v>76</v>
      </c>
      <c r="D71" s="28" t="s">
        <v>131</v>
      </c>
      <c r="E71" s="28" t="s">
        <v>48</v>
      </c>
      <c r="F71" s="42">
        <f>I71</f>
        <v>1811.67415</v>
      </c>
      <c r="G71" s="3">
        <v>0</v>
      </c>
      <c r="H71" s="3">
        <v>0</v>
      </c>
      <c r="I71" s="42">
        <v>1811.67415</v>
      </c>
      <c r="J71" s="4"/>
      <c r="K71" s="4"/>
      <c r="L71" s="4"/>
      <c r="M71" s="4"/>
      <c r="N71" s="4"/>
      <c r="O71" s="4"/>
      <c r="P71" s="4"/>
      <c r="Q71" s="4"/>
    </row>
    <row r="72" spans="1:17" ht="54">
      <c r="A72" s="25" t="s">
        <v>217</v>
      </c>
      <c r="B72" s="5" t="s">
        <v>119</v>
      </c>
      <c r="C72" s="23"/>
      <c r="D72" s="13"/>
      <c r="E72" s="13"/>
      <c r="F72" s="40">
        <f>G72+H72+I72</f>
        <v>380.87266</v>
      </c>
      <c r="G72" s="2">
        <f>G73</f>
        <v>0</v>
      </c>
      <c r="H72" s="2">
        <f>H73</f>
        <v>0</v>
      </c>
      <c r="I72" s="40">
        <f>I73</f>
        <v>380.87266</v>
      </c>
      <c r="J72" s="2">
        <f>K72+L72+M72</f>
        <v>0</v>
      </c>
      <c r="K72" s="2">
        <f>K73</f>
        <v>0</v>
      </c>
      <c r="L72" s="2">
        <f>L73</f>
        <v>0</v>
      </c>
      <c r="M72" s="2">
        <f>M73</f>
        <v>0</v>
      </c>
      <c r="N72" s="2">
        <f>O72+P72+Q72</f>
        <v>0</v>
      </c>
      <c r="O72" s="2">
        <f>O73</f>
        <v>0</v>
      </c>
      <c r="P72" s="2">
        <f>P73</f>
        <v>0</v>
      </c>
      <c r="Q72" s="2">
        <f>Q73</f>
        <v>0</v>
      </c>
    </row>
    <row r="73" spans="1:17" ht="55.5">
      <c r="A73" s="25" t="s">
        <v>218</v>
      </c>
      <c r="B73" s="29" t="s">
        <v>120</v>
      </c>
      <c r="C73" s="27" t="s">
        <v>121</v>
      </c>
      <c r="D73" s="28" t="s">
        <v>122</v>
      </c>
      <c r="E73" s="28" t="s">
        <v>22</v>
      </c>
      <c r="F73" s="42">
        <f>I73</f>
        <v>380.87266</v>
      </c>
      <c r="G73" s="3">
        <v>0</v>
      </c>
      <c r="H73" s="3">
        <v>0</v>
      </c>
      <c r="I73" s="42">
        <v>380.87266</v>
      </c>
      <c r="J73" s="4"/>
      <c r="K73" s="4"/>
      <c r="L73" s="4"/>
      <c r="M73" s="4"/>
      <c r="N73" s="4"/>
      <c r="O73" s="4"/>
      <c r="P73" s="4"/>
      <c r="Q73" s="4"/>
    </row>
    <row r="74" spans="1:17" ht="27">
      <c r="A74" s="30"/>
      <c r="B74" s="31" t="s">
        <v>8</v>
      </c>
      <c r="C74" s="32"/>
      <c r="D74" s="32"/>
      <c r="E74" s="32"/>
      <c r="F74" s="40">
        <f>G74+H74+I74</f>
        <v>44499.06908</v>
      </c>
      <c r="G74" s="40">
        <f>G15+G17+G19+G21+G25+G31+G35+G50+G59+G62+G64+G68+G72</f>
        <v>0</v>
      </c>
      <c r="H74" s="40">
        <f>H15+H17+H19+H21+H25+H31+H35+H50+H59+H62+H64+H68+H72</f>
        <v>12146.288</v>
      </c>
      <c r="I74" s="40">
        <f>I15+I17+I19+I21+I25+I31+I33+I35+I50+I59+I62+I64+I68+I72</f>
        <v>32352.78108</v>
      </c>
      <c r="J74" s="2">
        <f>K74+L74+M74</f>
        <v>8892</v>
      </c>
      <c r="K74" s="2">
        <f>K15+K19+K21+K35+K50+K59+K64+K68+K72</f>
        <v>0</v>
      </c>
      <c r="L74" s="2">
        <f>L15+L19+L21+L35+L50+L59+L64+L68+L72</f>
        <v>0</v>
      </c>
      <c r="M74" s="4">
        <f>M15+M19+M21+M35+M50+M59+M64+M68+M72</f>
        <v>8892</v>
      </c>
      <c r="N74" s="2">
        <f>O74+P74+Q74</f>
        <v>4500</v>
      </c>
      <c r="O74" s="2">
        <f>O15+O19+O21+O35+O50+O59+O64+O68+O72</f>
        <v>0</v>
      </c>
      <c r="P74" s="2">
        <f>P15+P19+P21+P35+P50+P59+P64+P68+P72</f>
        <v>0</v>
      </c>
      <c r="Q74" s="2">
        <f>Q15+Q19+Q21+Q35+Q50+Q59+Q64+Q68+Q72</f>
        <v>4500</v>
      </c>
    </row>
    <row r="75" spans="1:17" ht="27">
      <c r="A75" s="33"/>
      <c r="B75" s="34"/>
      <c r="C75" s="35"/>
      <c r="D75" s="35"/>
      <c r="E75" s="35"/>
      <c r="F75" s="36"/>
      <c r="G75" s="6"/>
      <c r="H75" s="6"/>
      <c r="I75" s="36"/>
      <c r="J75" s="36"/>
      <c r="K75" s="6"/>
      <c r="L75" s="6"/>
      <c r="M75" s="6"/>
      <c r="N75" s="36"/>
      <c r="O75" s="6"/>
      <c r="P75" s="6"/>
      <c r="Q75" s="6"/>
    </row>
    <row r="76" spans="1:17" ht="27">
      <c r="A76" s="33"/>
      <c r="B76" s="34"/>
      <c r="C76" s="35"/>
      <c r="D76" s="35"/>
      <c r="E76" s="35"/>
      <c r="F76" s="36"/>
      <c r="G76" s="6"/>
      <c r="H76" s="6"/>
      <c r="I76" s="36"/>
      <c r="J76" s="36"/>
      <c r="K76" s="6"/>
      <c r="L76" s="6"/>
      <c r="M76" s="6"/>
      <c r="N76" s="36"/>
      <c r="O76" s="6"/>
      <c r="P76" s="6"/>
      <c r="Q76" s="6"/>
    </row>
    <row r="77" spans="1:17" ht="27">
      <c r="A77" s="33"/>
      <c r="B77" s="34"/>
      <c r="C77" s="35"/>
      <c r="D77" s="35"/>
      <c r="E77" s="3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6"/>
    </row>
    <row r="78" spans="1:17" ht="27">
      <c r="A78" s="33"/>
      <c r="B78" s="34" t="s">
        <v>16</v>
      </c>
      <c r="C78" s="33"/>
      <c r="D78" s="33"/>
      <c r="E78" s="33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3"/>
    </row>
    <row r="79" spans="1:17" ht="55.5" customHeight="1">
      <c r="A79" s="13" t="s">
        <v>1</v>
      </c>
      <c r="B79" s="13" t="s">
        <v>7</v>
      </c>
      <c r="C79" s="63" t="s">
        <v>17</v>
      </c>
      <c r="D79" s="63"/>
      <c r="E79" s="63"/>
      <c r="F79" s="7" t="s">
        <v>30</v>
      </c>
      <c r="G79" s="7" t="s">
        <v>38</v>
      </c>
      <c r="H79" s="7" t="s">
        <v>123</v>
      </c>
      <c r="I79" s="37"/>
      <c r="J79" s="37"/>
      <c r="K79" s="37"/>
      <c r="L79" s="37"/>
      <c r="M79" s="37"/>
      <c r="N79" s="37"/>
      <c r="O79" s="37"/>
      <c r="P79" s="37"/>
      <c r="Q79" s="33"/>
    </row>
    <row r="80" spans="1:17" ht="27.75">
      <c r="A80" s="38" t="s">
        <v>14</v>
      </c>
      <c r="B80" s="14" t="s">
        <v>219</v>
      </c>
      <c r="C80" s="50" t="s">
        <v>220</v>
      </c>
      <c r="D80" s="51"/>
      <c r="E80" s="52"/>
      <c r="F80" s="41">
        <f>F81</f>
        <v>1644.271</v>
      </c>
      <c r="G80" s="2">
        <f>G81</f>
        <v>0</v>
      </c>
      <c r="H80" s="2">
        <f>H81</f>
        <v>0</v>
      </c>
      <c r="I80" s="37"/>
      <c r="J80" s="37"/>
      <c r="K80" s="37"/>
      <c r="L80" s="37"/>
      <c r="M80" s="37"/>
      <c r="N80" s="37"/>
      <c r="O80" s="37"/>
      <c r="P80" s="37"/>
      <c r="Q80" s="33"/>
    </row>
    <row r="81" spans="1:17" ht="111">
      <c r="A81" s="38" t="s">
        <v>32</v>
      </c>
      <c r="B81" s="15" t="s">
        <v>221</v>
      </c>
      <c r="C81" s="53" t="s">
        <v>180</v>
      </c>
      <c r="D81" s="54"/>
      <c r="E81" s="55"/>
      <c r="F81" s="43">
        <f>F16</f>
        <v>1644.271</v>
      </c>
      <c r="G81" s="19">
        <f>J12</f>
        <v>0</v>
      </c>
      <c r="H81" s="19">
        <f>N12</f>
        <v>0</v>
      </c>
      <c r="I81" s="37"/>
      <c r="J81" s="37"/>
      <c r="K81" s="37"/>
      <c r="L81" s="37"/>
      <c r="M81" s="37"/>
      <c r="N81" s="37"/>
      <c r="O81" s="37"/>
      <c r="P81" s="37"/>
      <c r="Q81" s="33"/>
    </row>
    <row r="82" spans="1:17" ht="54">
      <c r="A82" s="38" t="s">
        <v>15</v>
      </c>
      <c r="B82" s="14" t="s">
        <v>94</v>
      </c>
      <c r="C82" s="50" t="s">
        <v>95</v>
      </c>
      <c r="D82" s="51"/>
      <c r="E82" s="52"/>
      <c r="F82" s="41">
        <f>F83</f>
        <v>2031.49402</v>
      </c>
      <c r="G82" s="2">
        <f>G83</f>
        <v>0</v>
      </c>
      <c r="H82" s="2">
        <f>H83</f>
        <v>0</v>
      </c>
      <c r="I82" s="37"/>
      <c r="J82" s="37"/>
      <c r="K82" s="37"/>
      <c r="L82" s="37"/>
      <c r="M82" s="37"/>
      <c r="N82" s="37"/>
      <c r="O82" s="37"/>
      <c r="P82" s="37"/>
      <c r="Q82" s="33"/>
    </row>
    <row r="83" spans="1:17" ht="83.25">
      <c r="A83" s="38" t="s">
        <v>33</v>
      </c>
      <c r="B83" s="15" t="s">
        <v>96</v>
      </c>
      <c r="C83" s="53" t="s">
        <v>88</v>
      </c>
      <c r="D83" s="54"/>
      <c r="E83" s="55"/>
      <c r="F83" s="43">
        <f>F18</f>
        <v>2031.49402</v>
      </c>
      <c r="G83" s="19">
        <f>J14</f>
        <v>0</v>
      </c>
      <c r="H83" s="19">
        <f>N14</f>
        <v>0</v>
      </c>
      <c r="I83" s="37"/>
      <c r="J83" s="37"/>
      <c r="K83" s="37"/>
      <c r="L83" s="37"/>
      <c r="M83" s="37"/>
      <c r="N83" s="37"/>
      <c r="O83" s="37"/>
      <c r="P83" s="37"/>
      <c r="Q83" s="33"/>
    </row>
    <row r="84" spans="1:17" ht="27.75">
      <c r="A84" s="38" t="s">
        <v>26</v>
      </c>
      <c r="B84" s="16" t="s">
        <v>77</v>
      </c>
      <c r="C84" s="50" t="s">
        <v>78</v>
      </c>
      <c r="D84" s="51"/>
      <c r="E84" s="52"/>
      <c r="F84" s="41">
        <f>F85</f>
        <v>509.892</v>
      </c>
      <c r="G84" s="2">
        <f>G85</f>
        <v>0</v>
      </c>
      <c r="H84" s="2">
        <f>H85</f>
        <v>0</v>
      </c>
      <c r="I84" s="37"/>
      <c r="J84" s="37"/>
      <c r="K84" s="37"/>
      <c r="L84" s="37"/>
      <c r="M84" s="37"/>
      <c r="N84" s="37"/>
      <c r="O84" s="37"/>
      <c r="P84" s="37"/>
      <c r="Q84" s="33"/>
    </row>
    <row r="85" spans="1:17" ht="27.75">
      <c r="A85" s="38" t="s">
        <v>34</v>
      </c>
      <c r="B85" s="15" t="s">
        <v>79</v>
      </c>
      <c r="C85" s="53" t="s">
        <v>59</v>
      </c>
      <c r="D85" s="54"/>
      <c r="E85" s="55"/>
      <c r="F85" s="43">
        <f>F19</f>
        <v>509.892</v>
      </c>
      <c r="G85" s="19">
        <f>J14</f>
        <v>0</v>
      </c>
      <c r="H85" s="19">
        <f>N14</f>
        <v>0</v>
      </c>
      <c r="I85" s="37"/>
      <c r="J85" s="37"/>
      <c r="K85" s="37"/>
      <c r="L85" s="37"/>
      <c r="M85" s="37"/>
      <c r="N85" s="37"/>
      <c r="O85" s="37"/>
      <c r="P85" s="37"/>
      <c r="Q85" s="33"/>
    </row>
    <row r="86" spans="1:17" ht="27.75">
      <c r="A86" s="38" t="s">
        <v>43</v>
      </c>
      <c r="B86" s="16" t="s">
        <v>27</v>
      </c>
      <c r="C86" s="50" t="s">
        <v>29</v>
      </c>
      <c r="D86" s="51"/>
      <c r="E86" s="52"/>
      <c r="F86" s="40">
        <f>F87+F88+F89+F90</f>
        <v>15659.98091</v>
      </c>
      <c r="G86" s="2">
        <f>G87+G88+G90</f>
        <v>4500</v>
      </c>
      <c r="H86" s="2">
        <f>H87+H88+H90</f>
        <v>4500</v>
      </c>
      <c r="I86" s="37"/>
      <c r="J86" s="37"/>
      <c r="K86" s="37"/>
      <c r="L86" s="37"/>
      <c r="M86" s="37"/>
      <c r="N86" s="37"/>
      <c r="O86" s="37"/>
      <c r="P86" s="37"/>
      <c r="Q86" s="33"/>
    </row>
    <row r="87" spans="1:17" ht="27.75">
      <c r="A87" s="38" t="s">
        <v>44</v>
      </c>
      <c r="B87" s="15" t="s">
        <v>28</v>
      </c>
      <c r="C87" s="53" t="s">
        <v>25</v>
      </c>
      <c r="D87" s="54"/>
      <c r="E87" s="55"/>
      <c r="F87" s="44">
        <f>F21</f>
        <v>7994.44416</v>
      </c>
      <c r="G87" s="19">
        <f>J21</f>
        <v>4500</v>
      </c>
      <c r="H87" s="19">
        <f>N21</f>
        <v>4500</v>
      </c>
      <c r="I87" s="37"/>
      <c r="J87" s="37"/>
      <c r="K87" s="37"/>
      <c r="L87" s="37"/>
      <c r="M87" s="37"/>
      <c r="N87" s="37"/>
      <c r="O87" s="37"/>
      <c r="P87" s="37"/>
      <c r="Q87" s="33"/>
    </row>
    <row r="88" spans="1:17" ht="27.75">
      <c r="A88" s="38" t="s">
        <v>62</v>
      </c>
      <c r="B88" s="15" t="s">
        <v>163</v>
      </c>
      <c r="C88" s="53" t="s">
        <v>149</v>
      </c>
      <c r="D88" s="54"/>
      <c r="E88" s="55"/>
      <c r="F88" s="44">
        <f>F25</f>
        <v>7525.93975</v>
      </c>
      <c r="G88" s="19">
        <f>J25</f>
        <v>0</v>
      </c>
      <c r="H88" s="19">
        <f>N25</f>
        <v>0</v>
      </c>
      <c r="I88" s="37"/>
      <c r="J88" s="37"/>
      <c r="K88" s="37"/>
      <c r="L88" s="37"/>
      <c r="M88" s="37"/>
      <c r="N88" s="37"/>
      <c r="O88" s="37"/>
      <c r="P88" s="37"/>
      <c r="Q88" s="33"/>
    </row>
    <row r="89" spans="1:17" ht="27.75">
      <c r="A89" s="38" t="s">
        <v>63</v>
      </c>
      <c r="B89" s="15" t="s">
        <v>222</v>
      </c>
      <c r="C89" s="53" t="s">
        <v>189</v>
      </c>
      <c r="D89" s="54"/>
      <c r="E89" s="55"/>
      <c r="F89" s="44">
        <f>F31</f>
        <v>39.6</v>
      </c>
      <c r="G89" s="19">
        <f>J26</f>
        <v>0</v>
      </c>
      <c r="H89" s="19">
        <f>N26</f>
        <v>0</v>
      </c>
      <c r="I89" s="37"/>
      <c r="J89" s="37"/>
      <c r="K89" s="37"/>
      <c r="L89" s="37"/>
      <c r="M89" s="37"/>
      <c r="N89" s="37"/>
      <c r="O89" s="37"/>
      <c r="P89" s="37"/>
      <c r="Q89" s="33"/>
    </row>
    <row r="90" spans="1:17" ht="55.5">
      <c r="A90" s="38" t="s">
        <v>64</v>
      </c>
      <c r="B90" s="15" t="s">
        <v>166</v>
      </c>
      <c r="C90" s="53" t="s">
        <v>165</v>
      </c>
      <c r="D90" s="54"/>
      <c r="E90" s="55"/>
      <c r="F90" s="44">
        <f>F33</f>
        <v>99.997</v>
      </c>
      <c r="G90" s="19">
        <f>J26</f>
        <v>0</v>
      </c>
      <c r="H90" s="19">
        <f>N26</f>
        <v>0</v>
      </c>
      <c r="I90" s="37"/>
      <c r="J90" s="37"/>
      <c r="K90" s="37"/>
      <c r="L90" s="37"/>
      <c r="M90" s="37"/>
      <c r="N90" s="37"/>
      <c r="O90" s="37"/>
      <c r="P90" s="37"/>
      <c r="Q90" s="33"/>
    </row>
    <row r="91" spans="1:17" ht="27.75">
      <c r="A91" s="38" t="s">
        <v>65</v>
      </c>
      <c r="B91" s="16" t="s">
        <v>18</v>
      </c>
      <c r="C91" s="50" t="s">
        <v>19</v>
      </c>
      <c r="D91" s="51"/>
      <c r="E91" s="52"/>
      <c r="F91" s="40">
        <f>F92+F93+F94+F95+F96</f>
        <v>20522.36209</v>
      </c>
      <c r="G91" s="2">
        <f>G92+G93</f>
        <v>4392</v>
      </c>
      <c r="H91" s="2">
        <f>H92+H93</f>
        <v>0</v>
      </c>
      <c r="I91" s="37"/>
      <c r="J91" s="37"/>
      <c r="K91" s="37"/>
      <c r="L91" s="37"/>
      <c r="M91" s="37"/>
      <c r="N91" s="37"/>
      <c r="O91" s="37"/>
      <c r="P91" s="37"/>
      <c r="Q91" s="33"/>
    </row>
    <row r="92" spans="1:17" ht="27.75">
      <c r="A92" s="38" t="s">
        <v>66</v>
      </c>
      <c r="B92" s="17" t="s">
        <v>20</v>
      </c>
      <c r="C92" s="53" t="s">
        <v>0</v>
      </c>
      <c r="D92" s="54"/>
      <c r="E92" s="55"/>
      <c r="F92" s="42">
        <f>F35</f>
        <v>11453.53608</v>
      </c>
      <c r="G92" s="3">
        <f>J35</f>
        <v>2392</v>
      </c>
      <c r="H92" s="3">
        <f>N35</f>
        <v>0</v>
      </c>
      <c r="I92" s="37"/>
      <c r="J92" s="37"/>
      <c r="K92" s="37"/>
      <c r="L92" s="37"/>
      <c r="M92" s="37"/>
      <c r="N92" s="37"/>
      <c r="O92" s="37"/>
      <c r="P92" s="37"/>
      <c r="Q92" s="33"/>
    </row>
    <row r="93" spans="1:17" ht="27.75">
      <c r="A93" s="38" t="s">
        <v>184</v>
      </c>
      <c r="B93" s="17" t="s">
        <v>42</v>
      </c>
      <c r="C93" s="53" t="s">
        <v>41</v>
      </c>
      <c r="D93" s="54"/>
      <c r="E93" s="55"/>
      <c r="F93" s="10">
        <f>F50</f>
        <v>4308.478999999999</v>
      </c>
      <c r="G93" s="3">
        <f>J50</f>
        <v>2000</v>
      </c>
      <c r="H93" s="3">
        <f>N50</f>
        <v>0</v>
      </c>
      <c r="I93" s="37"/>
      <c r="J93" s="37"/>
      <c r="K93" s="37"/>
      <c r="L93" s="37"/>
      <c r="M93" s="37"/>
      <c r="N93" s="37"/>
      <c r="O93" s="37"/>
      <c r="P93" s="37"/>
      <c r="Q93" s="33"/>
    </row>
    <row r="94" spans="1:17" ht="27.75">
      <c r="A94" s="38" t="s">
        <v>223</v>
      </c>
      <c r="B94" s="17" t="s">
        <v>124</v>
      </c>
      <c r="C94" s="53" t="s">
        <v>113</v>
      </c>
      <c r="D94" s="54"/>
      <c r="E94" s="55"/>
      <c r="F94" s="42">
        <f>F59</f>
        <v>4115.74001</v>
      </c>
      <c r="G94" s="3">
        <v>0</v>
      </c>
      <c r="H94" s="3">
        <v>0</v>
      </c>
      <c r="I94" s="37"/>
      <c r="J94" s="37"/>
      <c r="K94" s="37"/>
      <c r="L94" s="37"/>
      <c r="M94" s="37"/>
      <c r="N94" s="37"/>
      <c r="O94" s="37"/>
      <c r="P94" s="37"/>
      <c r="Q94" s="33"/>
    </row>
    <row r="95" spans="1:17" ht="27.75">
      <c r="A95" s="38" t="s">
        <v>224</v>
      </c>
      <c r="B95" s="17" t="s">
        <v>141</v>
      </c>
      <c r="C95" s="53" t="s">
        <v>136</v>
      </c>
      <c r="D95" s="54"/>
      <c r="E95" s="55"/>
      <c r="F95" s="10">
        <f>F62</f>
        <v>310.022</v>
      </c>
      <c r="G95" s="3">
        <v>0</v>
      </c>
      <c r="H95" s="3">
        <v>0</v>
      </c>
      <c r="I95" s="37"/>
      <c r="J95" s="37"/>
      <c r="K95" s="37"/>
      <c r="L95" s="37"/>
      <c r="M95" s="37"/>
      <c r="N95" s="37"/>
      <c r="O95" s="37"/>
      <c r="P95" s="37"/>
      <c r="Q95" s="33"/>
    </row>
    <row r="96" spans="1:17" ht="27.75">
      <c r="A96" s="38" t="s">
        <v>225</v>
      </c>
      <c r="B96" s="17" t="s">
        <v>46</v>
      </c>
      <c r="C96" s="53" t="s">
        <v>47</v>
      </c>
      <c r="D96" s="54"/>
      <c r="E96" s="55"/>
      <c r="F96" s="10">
        <f>F64</f>
        <v>334.585</v>
      </c>
      <c r="G96" s="3">
        <f>J51</f>
        <v>0</v>
      </c>
      <c r="H96" s="3">
        <f>M51</f>
        <v>0</v>
      </c>
      <c r="I96" s="37"/>
      <c r="J96" s="37"/>
      <c r="K96" s="37"/>
      <c r="L96" s="37"/>
      <c r="M96" s="37"/>
      <c r="N96" s="37"/>
      <c r="O96" s="37"/>
      <c r="P96" s="37"/>
      <c r="Q96" s="33"/>
    </row>
    <row r="97" spans="1:17" ht="27.75">
      <c r="A97" s="38" t="s">
        <v>67</v>
      </c>
      <c r="B97" s="16" t="s">
        <v>80</v>
      </c>
      <c r="C97" s="50" t="s">
        <v>82</v>
      </c>
      <c r="D97" s="51"/>
      <c r="E97" s="52"/>
      <c r="F97" s="40">
        <f>F98</f>
        <v>3750.1964</v>
      </c>
      <c r="G97" s="2">
        <f>G98</f>
        <v>0</v>
      </c>
      <c r="H97" s="2">
        <f>H98</f>
        <v>0</v>
      </c>
      <c r="I97" s="37"/>
      <c r="J97" s="37"/>
      <c r="K97" s="37"/>
      <c r="L97" s="37"/>
      <c r="M97" s="37"/>
      <c r="N97" s="37"/>
      <c r="O97" s="37"/>
      <c r="P97" s="37"/>
      <c r="Q97" s="33"/>
    </row>
    <row r="98" spans="1:17" ht="27.75">
      <c r="A98" s="38" t="s">
        <v>68</v>
      </c>
      <c r="B98" s="17" t="s">
        <v>81</v>
      </c>
      <c r="C98" s="53" t="s">
        <v>76</v>
      </c>
      <c r="D98" s="54"/>
      <c r="E98" s="55"/>
      <c r="F98" s="42">
        <f>F68</f>
        <v>3750.1964</v>
      </c>
      <c r="G98" s="3">
        <f>J40</f>
        <v>0</v>
      </c>
      <c r="H98" s="3">
        <f>N40</f>
        <v>0</v>
      </c>
      <c r="I98" s="37"/>
      <c r="J98" s="37"/>
      <c r="K98" s="37"/>
      <c r="L98" s="37"/>
      <c r="M98" s="37"/>
      <c r="N98" s="37"/>
      <c r="O98" s="37"/>
      <c r="P98" s="37"/>
      <c r="Q98" s="33"/>
    </row>
    <row r="99" spans="1:17" ht="27.75">
      <c r="A99" s="38" t="s">
        <v>69</v>
      </c>
      <c r="B99" s="16" t="s">
        <v>125</v>
      </c>
      <c r="C99" s="50" t="s">
        <v>126</v>
      </c>
      <c r="D99" s="51"/>
      <c r="E99" s="52"/>
      <c r="F99" s="40">
        <f>F100</f>
        <v>380.87266</v>
      </c>
      <c r="G99" s="2">
        <f>G100</f>
        <v>0</v>
      </c>
      <c r="H99" s="2">
        <f>H100</f>
        <v>0</v>
      </c>
      <c r="I99" s="37"/>
      <c r="J99" s="37"/>
      <c r="K99" s="37"/>
      <c r="L99" s="37"/>
      <c r="M99" s="37"/>
      <c r="N99" s="37"/>
      <c r="O99" s="37"/>
      <c r="P99" s="37"/>
      <c r="Q99" s="33"/>
    </row>
    <row r="100" spans="1:17" ht="27.75">
      <c r="A100" s="38" t="s">
        <v>70</v>
      </c>
      <c r="B100" s="17" t="s">
        <v>127</v>
      </c>
      <c r="C100" s="53" t="s">
        <v>121</v>
      </c>
      <c r="D100" s="54"/>
      <c r="E100" s="55"/>
      <c r="F100" s="42">
        <f>F72</f>
        <v>380.87266</v>
      </c>
      <c r="G100" s="3">
        <f>J72</f>
        <v>0</v>
      </c>
      <c r="H100" s="3">
        <f>N42</f>
        <v>0</v>
      </c>
      <c r="I100" s="37"/>
      <c r="J100" s="37"/>
      <c r="K100" s="37"/>
      <c r="L100" s="37"/>
      <c r="M100" s="37"/>
      <c r="N100" s="37"/>
      <c r="O100" s="37"/>
      <c r="P100" s="37"/>
      <c r="Q100" s="33"/>
    </row>
    <row r="101" spans="1:17" ht="27.75">
      <c r="A101" s="39"/>
      <c r="B101" s="18" t="s">
        <v>9</v>
      </c>
      <c r="C101" s="56"/>
      <c r="D101" s="56"/>
      <c r="E101" s="56"/>
      <c r="F101" s="40">
        <f>F80+F82+F84+F86+F91+F97+F99</f>
        <v>44499.06908</v>
      </c>
      <c r="G101" s="2">
        <f>G80+G84+G86+G91+G97+G99</f>
        <v>8892</v>
      </c>
      <c r="H101" s="2">
        <f>H80+H84+H86+H91+H97+H99</f>
        <v>4500</v>
      </c>
      <c r="I101" s="37"/>
      <c r="J101" s="37"/>
      <c r="K101" s="37"/>
      <c r="L101" s="37"/>
      <c r="M101" s="37"/>
      <c r="N101" s="37"/>
      <c r="O101" s="37"/>
      <c r="P101" s="37"/>
      <c r="Q101" s="33"/>
    </row>
  </sheetData>
  <sheetProtection/>
  <mergeCells count="47">
    <mergeCell ref="C89:E89"/>
    <mergeCell ref="C90:E90"/>
    <mergeCell ref="A10:Q10"/>
    <mergeCell ref="A11:I11"/>
    <mergeCell ref="N13:N14"/>
    <mergeCell ref="O13:Q13"/>
    <mergeCell ref="P12:Q12"/>
    <mergeCell ref="A13:A14"/>
    <mergeCell ref="B13:B14"/>
    <mergeCell ref="G13:I13"/>
    <mergeCell ref="J13:J14"/>
    <mergeCell ref="N1:R1"/>
    <mergeCell ref="N2:R2"/>
    <mergeCell ref="N3:R3"/>
    <mergeCell ref="N4:R4"/>
    <mergeCell ref="N6:Q6"/>
    <mergeCell ref="N7:Q7"/>
    <mergeCell ref="C97:E97"/>
    <mergeCell ref="C98:E98"/>
    <mergeCell ref="C95:E95"/>
    <mergeCell ref="N8:Q8"/>
    <mergeCell ref="N9:Q9"/>
    <mergeCell ref="F13:F14"/>
    <mergeCell ref="C85:E85"/>
    <mergeCell ref="C86:E86"/>
    <mergeCell ref="C13:E13"/>
    <mergeCell ref="K13:M13"/>
    <mergeCell ref="A26:A29"/>
    <mergeCell ref="B26:B29"/>
    <mergeCell ref="C88:E88"/>
    <mergeCell ref="C87:E87"/>
    <mergeCell ref="C79:E79"/>
    <mergeCell ref="B44:B47"/>
    <mergeCell ref="C80:E80"/>
    <mergeCell ref="A44:A47"/>
    <mergeCell ref="C82:E82"/>
    <mergeCell ref="C83:E83"/>
    <mergeCell ref="C91:E91"/>
    <mergeCell ref="C81:E81"/>
    <mergeCell ref="C100:E100"/>
    <mergeCell ref="C101:E101"/>
    <mergeCell ref="C92:E92"/>
    <mergeCell ref="C93:E93"/>
    <mergeCell ref="C94:E94"/>
    <mergeCell ref="C96:E96"/>
    <mergeCell ref="C99:E99"/>
    <mergeCell ref="C84:E84"/>
  </mergeCells>
  <printOptions horizontalCentered="1"/>
  <pageMargins left="0.3937007874015748" right="0.3937007874015748" top="0.5905511811023623" bottom="0.3937007874015748" header="0.5118110236220472" footer="0.5118110236220472"/>
  <pageSetup firstPageNumber="258" useFirstPageNumber="1" fitToHeight="0" horizontalDpi="600" verticalDpi="600" orientation="landscape" paperSize="9" scale="35" r:id="rId1"/>
  <headerFooter alignWithMargins="0">
    <oddFooter>&amp;R&amp;P</oddFooter>
  </headerFooter>
  <rowBreaks count="3" manualBreakCount="3">
    <brk id="47" max="16" man="1"/>
    <brk id="61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2017-10-11T10:06:48Z</cp:lastPrinted>
  <dcterms:created xsi:type="dcterms:W3CDTF">1996-10-08T23:32:33Z</dcterms:created>
  <dcterms:modified xsi:type="dcterms:W3CDTF">2017-10-12T05:36:56Z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