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'Лист1'!$13:$15</definedName>
    <definedName name="_xlnm.Print_Area" localSheetId="0">'Лист1'!$A$1:$Q$78</definedName>
  </definedNames>
  <calcPr fullCalcOnLoad="1"/>
</workbook>
</file>

<file path=xl/sharedStrings.xml><?xml version="1.0" encoding="utf-8"?>
<sst xmlns="http://schemas.openxmlformats.org/spreadsheetml/2006/main" count="234" uniqueCount="161">
  <si>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</si>
  <si>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</si>
  <si>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</si>
  <si>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</si>
  <si>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</si>
  <si>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</si>
  <si>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</si>
  <si>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</si>
  <si>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</si>
  <si>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</si>
  <si>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</si>
  <si>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</si>
  <si>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</si>
  <si>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</si>
  <si>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</si>
  <si>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</si>
  <si>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</si>
  <si>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</si>
  <si>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</si>
  <si>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</si>
  <si>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</si>
  <si>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</si>
  <si>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</si>
  <si>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</si>
  <si>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</si>
  <si>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</si>
  <si>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</si>
  <si>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</si>
  <si>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</si>
  <si>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</si>
  <si>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2016 год</t>
  </si>
  <si>
    <t>2017 год</t>
  </si>
  <si>
    <t>Объем бюджетных ассигнований                 на 2016 год</t>
  </si>
  <si>
    <t>Объем бюджетных ассигнований                 на 2017 год</t>
  </si>
  <si>
    <t xml:space="preserve"> Капитальный ремонт многоквартирных домов и общежитий муниципальной формы собственности </t>
  </si>
  <si>
    <t>1.1.</t>
  </si>
  <si>
    <t>2.1.</t>
  </si>
  <si>
    <t>3.1.</t>
  </si>
  <si>
    <t>2.2.</t>
  </si>
  <si>
    <t>Раздел, подраздел</t>
  </si>
  <si>
    <t>ЗАТО г. Зеленогорска</t>
  </si>
  <si>
    <t xml:space="preserve">к решению Совета депутатов </t>
  </si>
  <si>
    <t xml:space="preserve">Объем бюджетных ассигнований, направляемых на капитальные ремонты на 2016 год и плановый период 2017 - 2018 годов </t>
  </si>
  <si>
    <t>Объем бюджетных ассигнований                 на 2018 год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</si>
  <si>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</si>
  <si>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</si>
  <si>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</si>
  <si>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</si>
  <si>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</si>
  <si>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</si>
  <si>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</si>
  <si>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Капитальный ремонт других объектов в области образования</t>
  </si>
  <si>
    <t>2.3.</t>
  </si>
  <si>
    <t>Другие вопросы в области образования</t>
  </si>
  <si>
    <t>0709</t>
  </si>
  <si>
    <t xml:space="preserve"> Капитальный ремонт здания МБДОУ д/с № 18</t>
  </si>
  <si>
    <t>612</t>
  </si>
  <si>
    <t xml:space="preserve"> Капитальный ремонт здания МБДОУ д/с № 19</t>
  </si>
  <si>
    <t>1020089320</t>
  </si>
  <si>
    <t>1020089330</t>
  </si>
  <si>
    <t xml:space="preserve"> Капитальный ремонт здания МБДОУ д/с № 21</t>
  </si>
  <si>
    <t>1020089340</t>
  </si>
  <si>
    <t xml:space="preserve"> Капитальный ремонт здания МБДОУ д/с № 30</t>
  </si>
  <si>
    <t>1020089350</t>
  </si>
  <si>
    <t>2.4.</t>
  </si>
  <si>
    <t>2.5.</t>
  </si>
  <si>
    <t>1020089360</t>
  </si>
  <si>
    <t xml:space="preserve"> Капитальный ремонт здания МБОУ "Лицей № 174"</t>
  </si>
  <si>
    <t>1020089410</t>
  </si>
  <si>
    <t>1020089420</t>
  </si>
  <si>
    <t>1020089430</t>
  </si>
  <si>
    <t xml:space="preserve"> Капитальный ремонт здания МБУ ДО "ЦО "Перспектива"</t>
  </si>
  <si>
    <t xml:space="preserve"> Капитальный ремонт канализационных сетей МБУ ДО "ЦО "Перспектива"</t>
  </si>
  <si>
    <t>1020089490</t>
  </si>
  <si>
    <t>1020089510</t>
  </si>
  <si>
    <t xml:space="preserve"> Капитальный ремонт здания МБДОУ д/с № 13</t>
  </si>
  <si>
    <t>1020089310</t>
  </si>
  <si>
    <t xml:space="preserve"> Капитальный ремонт жилых помещений муниципального жилищного фонда</t>
  </si>
  <si>
    <t>1020089280</t>
  </si>
  <si>
    <t xml:space="preserve"> Капитальный ремонт здания МБОУ "СОШ № 163", расположенного по  ул. Шолохова, 7</t>
  </si>
  <si>
    <t xml:space="preserve"> Капитальный ремонт здания МБОУ "СОШ № 163", расположенного по  ул. Диктатуры пролетариатов,20</t>
  </si>
  <si>
    <t xml:space="preserve"> Капитальный ремонт сооружений МБДОУ д/с № 31</t>
  </si>
  <si>
    <t>Приложение № 10</t>
  </si>
  <si>
    <t>от 17.12.2015  № 16-107р</t>
  </si>
  <si>
    <t>1020089440</t>
  </si>
  <si>
    <t>1020089480</t>
  </si>
  <si>
    <t xml:space="preserve"> Капитальный ремонт зданий МБОУ "СОШ № 161"</t>
  </si>
  <si>
    <t>Приложение № 9</t>
  </si>
  <si>
    <t>Капитальный ремонт объектов дорожного хозяйства</t>
  </si>
  <si>
    <t xml:space="preserve">Выполнение проектно-изыскательских работ по капитальному ремонту внутридворовых проездов для проезда и установки пожарной техники в районе жилых домов по ул. Мира, 21А, ул. Мира, 21Б </t>
  </si>
  <si>
    <t>0409</t>
  </si>
  <si>
    <t>0410081050</t>
  </si>
  <si>
    <t xml:space="preserve"> Устройство пандусов к многоквартирным домам, где проживают инвалиды-колясочники</t>
  </si>
  <si>
    <t>0140080010</t>
  </si>
  <si>
    <t xml:space="preserve"> Капитальный ремонт жилого дома по ул. Калинина, 11А</t>
  </si>
  <si>
    <t xml:space="preserve"> Капитальный ремонт жилого дома по ул. Молодежная, 4 (работы по усилению фундамента)</t>
  </si>
  <si>
    <t>1020089300</t>
  </si>
  <si>
    <t>1020089270</t>
  </si>
  <si>
    <t>Капитальный ремонт объектов растительного и животного мира и среды их обитания</t>
  </si>
  <si>
    <t>0603</t>
  </si>
  <si>
    <t>1020089710</t>
  </si>
  <si>
    <t>4.2.</t>
  </si>
  <si>
    <t>4.3.</t>
  </si>
  <si>
    <t>4.4.</t>
  </si>
  <si>
    <t>5.</t>
  </si>
  <si>
    <t>5.1.</t>
  </si>
  <si>
    <t xml:space="preserve">Капитальный ремонт кровли учебного здания МБОУ ДОД "ДЮСШ "Юность", расположенного по адресу: г. Зеленогорск Красноярского края, ул. Майское шоссе, 12А) </t>
  </si>
  <si>
    <t>1020077460</t>
  </si>
  <si>
    <t>10200S7460</t>
  </si>
  <si>
    <t>Капитальный ремонт объектов коммунального хозяйства</t>
  </si>
  <si>
    <t xml:space="preserve"> Капитальный ремонт объектов коммунальной инфраструктуры (капитальный ремонт напорного коллектора на участке от т. Б до камеры гашения напора)</t>
  </si>
  <si>
    <t>0502</t>
  </si>
  <si>
    <t>1110075710</t>
  </si>
  <si>
    <t xml:space="preserve"> Капитальный ремонт нежилого помещения МКУ "КООС" в здании, расположенном по адресу: ул. Набережная, 60 (замена оконных блоков) </t>
  </si>
  <si>
    <t>5.2.</t>
  </si>
  <si>
    <t>5.3.</t>
  </si>
  <si>
    <t>5.4.</t>
  </si>
  <si>
    <t>5.5.</t>
  </si>
  <si>
    <t>5.6.</t>
  </si>
  <si>
    <t xml:space="preserve">Проведение капитальных ремонтов в муниципальных учреждениях дополнительного образования в соответствии с требованиями пожарной безопасности </t>
  </si>
  <si>
    <t>0410081020</t>
  </si>
  <si>
    <t>6.</t>
  </si>
  <si>
    <t>6.1.</t>
  </si>
  <si>
    <t>6.2.</t>
  </si>
  <si>
    <t>6.3.</t>
  </si>
  <si>
    <t>6.4.</t>
  </si>
  <si>
    <t>6.5.</t>
  </si>
  <si>
    <t>6.6.</t>
  </si>
  <si>
    <t>6.7.</t>
  </si>
  <si>
    <t>6.8.</t>
  </si>
  <si>
    <t>7.</t>
  </si>
  <si>
    <t>Капитальный ремонт объектов молодежной политики и оздоровления детей</t>
  </si>
  <si>
    <t>7.1.</t>
  </si>
  <si>
    <t xml:space="preserve">Капитальный ремонт здания МБУ "Молодежный центр", расположенного по ул. Гагарина, 18, </t>
  </si>
  <si>
    <t>0707</t>
  </si>
  <si>
    <t>1020089520</t>
  </si>
  <si>
    <t>8.</t>
  </si>
  <si>
    <t>8.1.</t>
  </si>
  <si>
    <t xml:space="preserve"> Капитальный ремонт актового зала в здании МКУ ЦОДОУ, расположенного по ул. Энергетиков, 3Б</t>
  </si>
  <si>
    <t>9.</t>
  </si>
  <si>
    <t>Капитальный ремонт объектов культуры</t>
  </si>
  <si>
    <t>9.1.</t>
  </si>
  <si>
    <t xml:space="preserve"> Выполнение обмерных работ и инженерно-технического заключения по обследованию здания для проведения капитального ремонта здания хозяйственного блока МБУ "Зоопарк"</t>
  </si>
  <si>
    <t>0801</t>
  </si>
  <si>
    <t>1020089610</t>
  </si>
  <si>
    <t>9.2.</t>
  </si>
  <si>
    <t xml:space="preserve"> Выполнение проектно-сметной документации для проведения капитального ремонта здания хозяйственного блока МБУ "Зоопарк" </t>
  </si>
  <si>
    <t>1020089620</t>
  </si>
  <si>
    <t>Национальная экономика</t>
  </si>
  <si>
    <t>0400</t>
  </si>
  <si>
    <t>Дорожное хозяйство (дорожные фонды)</t>
  </si>
  <si>
    <t>Коммунальное хозяйство</t>
  </si>
  <si>
    <t>Молодежная политика и оздоровление детей</t>
  </si>
  <si>
    <t>Культура, кинематография</t>
  </si>
  <si>
    <t>Культура</t>
  </si>
  <si>
    <t>0800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</si>
  <si>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</si>
  <si>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</si>
  <si>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</si>
  <si>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0601</t>
  </si>
  <si>
    <t>от 23.06.2016  № 25-154р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</si>
</sst>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186" fontId="6" fillId="0" borderId="11" xfId="0" applyNumberFormat="1" applyFont="1" applyFill="1" applyBorder="1" applyAlignment="1">
      <alignment horizontal="center" vertical="center"/>
    </xf>
    <xf numFmtId="186" fontId="6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186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6" fontId="8" fillId="0" borderId="0" xfId="0" applyNumberFormat="1" applyFont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/>
    </xf>
    <xf numFmtId="186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2" xfId="0" applyFont="1" applyBorder="1" applyAlignment="1">
      <alignment horizontal="center" vertical="top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33" borderId="11" xfId="0" applyFont="1" applyFill="1" applyBorder="1" applyAlignment="1">
      <alignment vertical="top" wrapText="1"/>
    </xf>
    <xf numFmtId="181" fontId="6" fillId="0" borderId="11" xfId="0" applyNumberFormat="1" applyFont="1" applyBorder="1" applyAlignment="1">
      <alignment horizontal="center" vertical="center"/>
    </xf>
    <xf numFmtId="181" fontId="7" fillId="0" borderId="11" xfId="0" applyNumberFormat="1" applyFont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center"/>
    </xf>
    <xf numFmtId="183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186" fontId="12" fillId="0" borderId="11" xfId="0" applyNumberFormat="1" applyFont="1" applyBorder="1" applyAlignment="1">
      <alignment horizontal="center" vertical="center"/>
    </xf>
    <xf numFmtId="183" fontId="7" fillId="0" borderId="11" xfId="0" applyNumberFormat="1" applyFont="1" applyFill="1" applyBorder="1" applyAlignment="1">
      <alignment horizontal="center" vertical="center"/>
    </xf>
    <xf numFmtId="183" fontId="7" fillId="0" borderId="11" xfId="0" applyNumberFormat="1" applyFont="1" applyBorder="1" applyAlignment="1">
      <alignment horizontal="center" vertical="center"/>
    </xf>
    <xf numFmtId="183" fontId="6" fillId="0" borderId="11" xfId="0" applyNumberFormat="1" applyFont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right"/>
    </xf>
    <xf numFmtId="0" fontId="7" fillId="0" borderId="16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5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view="pageBreakPreview" zoomScale="50" zoomScaleNormal="39" zoomScaleSheetLayoutView="50" zoomScalePageLayoutView="50" workbookViewId="0" topLeftCell="A1">
      <selection activeCell="O4" sqref="O4:R4"/>
    </sheetView>
  </sheetViews>
  <sheetFormatPr defaultColWidth="9.140625" defaultRowHeight="12.75"/>
  <cols>
    <col min="1" max="1" width="6.5742187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5.8515625" style="0" customWidth="1"/>
    <col min="7" max="7" width="18.8515625" style="0" customWidth="1"/>
    <col min="8" max="8" width="19.8515625" style="0" customWidth="1"/>
    <col min="9" max="9" width="25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9.140625" style="0" customWidth="1"/>
    <col min="16" max="16" width="19.421875" style="0" customWidth="1"/>
    <col min="17" max="17" width="20.00390625" style="0" customWidth="1"/>
    <col min="18" max="18" width="0.2890625" style="0" customWidth="1"/>
  </cols>
  <sheetData>
    <row r="1" spans="15:18" ht="39" customHeight="1">
      <c r="O1" s="71" t="s">
        <v>87</v>
      </c>
      <c r="P1" s="71"/>
      <c r="Q1" s="71"/>
      <c r="R1" s="71"/>
    </row>
    <row r="2" spans="15:18" ht="36.75" customHeight="1">
      <c r="O2" s="71" t="s">
        <v>41</v>
      </c>
      <c r="P2" s="71"/>
      <c r="Q2" s="71"/>
      <c r="R2" s="71"/>
    </row>
    <row r="3" spans="15:18" ht="32.25" customHeight="1">
      <c r="O3" s="71" t="s">
        <v>40</v>
      </c>
      <c r="P3" s="71"/>
      <c r="Q3" s="71"/>
      <c r="R3" s="71"/>
    </row>
    <row r="4" spans="14:18" ht="31.5" customHeight="1">
      <c r="N4" s="3"/>
      <c r="O4" s="71" t="s">
        <v>160</v>
      </c>
      <c r="P4" s="71"/>
      <c r="Q4" s="71"/>
      <c r="R4" s="71"/>
    </row>
    <row r="5" spans="14:17" ht="31.5" customHeight="1">
      <c r="N5" s="3"/>
      <c r="O5" s="50"/>
      <c r="P5" s="50"/>
      <c r="Q5" s="50"/>
    </row>
    <row r="6" spans="1:17" ht="30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71" t="s">
        <v>82</v>
      </c>
      <c r="O6" s="71"/>
      <c r="P6" s="71"/>
      <c r="Q6" s="71"/>
    </row>
    <row r="7" spans="1:17" ht="30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71" t="s">
        <v>41</v>
      </c>
      <c r="O7" s="71"/>
      <c r="P7" s="71"/>
      <c r="Q7" s="71"/>
    </row>
    <row r="8" spans="1:17" ht="30.75">
      <c r="A8" s="41"/>
      <c r="B8" s="49"/>
      <c r="C8" s="42"/>
      <c r="D8" s="42"/>
      <c r="E8" s="42"/>
      <c r="F8" s="42"/>
      <c r="G8" s="41"/>
      <c r="H8" s="41"/>
      <c r="I8" s="41"/>
      <c r="J8" s="41"/>
      <c r="K8" s="41"/>
      <c r="L8" s="41"/>
      <c r="M8" s="41"/>
      <c r="N8" s="71" t="s">
        <v>40</v>
      </c>
      <c r="O8" s="71"/>
      <c r="P8" s="71"/>
      <c r="Q8" s="71"/>
    </row>
    <row r="9" spans="1:17" ht="30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71" t="s">
        <v>83</v>
      </c>
      <c r="O9" s="71"/>
      <c r="P9" s="71"/>
      <c r="Q9" s="71"/>
    </row>
    <row r="10" spans="1:17" ht="33">
      <c r="A10" s="73" t="s">
        <v>42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7" ht="22.5">
      <c r="A11" s="81"/>
      <c r="B11" s="81"/>
      <c r="C11" s="81"/>
      <c r="D11" s="81"/>
      <c r="E11" s="81"/>
      <c r="F11" s="81"/>
      <c r="G11" s="81"/>
      <c r="H11" s="81"/>
      <c r="I11" s="81"/>
      <c r="J11" s="41"/>
      <c r="K11" s="41"/>
      <c r="L11" s="41"/>
      <c r="M11" s="41"/>
      <c r="N11" s="41"/>
      <c r="O11" s="41"/>
      <c r="P11" s="41"/>
      <c r="Q11" s="41"/>
    </row>
    <row r="12" spans="1:17" ht="30">
      <c r="A12" s="1"/>
      <c r="B12" s="35" t="s">
        <v>6</v>
      </c>
      <c r="C12" s="1"/>
      <c r="D12" s="1"/>
      <c r="E12" s="1"/>
      <c r="F12" s="1"/>
      <c r="G12" s="1"/>
      <c r="H12" s="1"/>
      <c r="I12" s="1"/>
      <c r="J12" s="41"/>
      <c r="K12" s="41"/>
      <c r="L12" s="41"/>
      <c r="M12" s="41"/>
      <c r="N12" s="41"/>
      <c r="O12" s="41"/>
      <c r="P12" s="41"/>
      <c r="Q12" s="41"/>
    </row>
    <row r="13" spans="1:17" ht="27.75">
      <c r="A13" s="1"/>
      <c r="B13" s="1"/>
      <c r="C13" s="1"/>
      <c r="D13" s="1"/>
      <c r="E13" s="1"/>
      <c r="F13" s="1"/>
      <c r="G13" s="1"/>
      <c r="H13" s="2"/>
      <c r="I13" s="2"/>
      <c r="J13" s="41"/>
      <c r="K13" s="41"/>
      <c r="L13" s="41"/>
      <c r="M13" s="41"/>
      <c r="N13" s="41"/>
      <c r="O13" s="41"/>
      <c r="P13" s="72" t="s">
        <v>10</v>
      </c>
      <c r="Q13" s="72"/>
    </row>
    <row r="14" spans="1:17" ht="80.25" customHeight="1">
      <c r="A14" s="74" t="s">
        <v>1</v>
      </c>
      <c r="B14" s="74" t="s">
        <v>23</v>
      </c>
      <c r="C14" s="63" t="s">
        <v>2</v>
      </c>
      <c r="D14" s="64"/>
      <c r="E14" s="65"/>
      <c r="F14" s="69" t="s">
        <v>32</v>
      </c>
      <c r="G14" s="63" t="s">
        <v>5</v>
      </c>
      <c r="H14" s="64"/>
      <c r="I14" s="65"/>
      <c r="J14" s="69" t="s">
        <v>33</v>
      </c>
      <c r="K14" s="63" t="s">
        <v>5</v>
      </c>
      <c r="L14" s="64"/>
      <c r="M14" s="65"/>
      <c r="N14" s="69" t="s">
        <v>43</v>
      </c>
      <c r="O14" s="63" t="s">
        <v>5</v>
      </c>
      <c r="P14" s="64"/>
      <c r="Q14" s="65"/>
    </row>
    <row r="15" spans="1:17" ht="244.5">
      <c r="A15" s="75"/>
      <c r="B15" s="75"/>
      <c r="C15" s="6" t="s">
        <v>39</v>
      </c>
      <c r="D15" s="6" t="s">
        <v>3</v>
      </c>
      <c r="E15" s="6" t="s">
        <v>4</v>
      </c>
      <c r="F15" s="70"/>
      <c r="G15" s="6" t="s">
        <v>11</v>
      </c>
      <c r="H15" s="6" t="s">
        <v>12</v>
      </c>
      <c r="I15" s="6" t="s">
        <v>13</v>
      </c>
      <c r="J15" s="70"/>
      <c r="K15" s="6" t="s">
        <v>11</v>
      </c>
      <c r="L15" s="6" t="s">
        <v>12</v>
      </c>
      <c r="M15" s="6" t="s">
        <v>13</v>
      </c>
      <c r="N15" s="70"/>
      <c r="O15" s="6" t="s">
        <v>11</v>
      </c>
      <c r="P15" s="6" t="s">
        <v>12</v>
      </c>
      <c r="Q15" s="6" t="s">
        <v>13</v>
      </c>
    </row>
    <row r="16" spans="1:17" ht="54">
      <c r="A16" s="36" t="s">
        <v>14</v>
      </c>
      <c r="B16" s="7" t="s">
        <v>88</v>
      </c>
      <c r="C16" s="4"/>
      <c r="D16" s="5"/>
      <c r="E16" s="5"/>
      <c r="F16" s="8">
        <f>G16+H16+I16</f>
        <v>22.59</v>
      </c>
      <c r="G16" s="9">
        <f>G17</f>
        <v>0</v>
      </c>
      <c r="H16" s="9">
        <f>H17</f>
        <v>0</v>
      </c>
      <c r="I16" s="9">
        <f>I17</f>
        <v>22.59</v>
      </c>
      <c r="J16" s="8">
        <f>K16+L16+M16</f>
        <v>0</v>
      </c>
      <c r="K16" s="9">
        <f>K17</f>
        <v>0</v>
      </c>
      <c r="L16" s="9">
        <f>L17</f>
        <v>0</v>
      </c>
      <c r="M16" s="9">
        <f>M17</f>
        <v>0</v>
      </c>
      <c r="N16" s="8">
        <f>O16+P16+Q16</f>
        <v>0</v>
      </c>
      <c r="O16" s="9">
        <f>O17</f>
        <v>0</v>
      </c>
      <c r="P16" s="9">
        <f>P17</f>
        <v>0</v>
      </c>
      <c r="Q16" s="9">
        <f>Q17</f>
        <v>0</v>
      </c>
    </row>
    <row r="17" spans="1:17" ht="123" customHeight="1">
      <c r="A17" s="36" t="s">
        <v>35</v>
      </c>
      <c r="B17" s="52" t="s">
        <v>89</v>
      </c>
      <c r="C17" s="10" t="s">
        <v>90</v>
      </c>
      <c r="D17" s="11" t="s">
        <v>91</v>
      </c>
      <c r="E17" s="11" t="s">
        <v>22</v>
      </c>
      <c r="F17" s="12">
        <f>I17</f>
        <v>22.59</v>
      </c>
      <c r="G17" s="13">
        <v>0</v>
      </c>
      <c r="H17" s="13">
        <v>0</v>
      </c>
      <c r="I17" s="12">
        <v>22.59</v>
      </c>
      <c r="J17" s="8"/>
      <c r="K17" s="9"/>
      <c r="L17" s="9"/>
      <c r="M17" s="9"/>
      <c r="N17" s="8"/>
      <c r="O17" s="9"/>
      <c r="P17" s="9"/>
      <c r="Q17" s="9"/>
    </row>
    <row r="18" spans="1:17" ht="54">
      <c r="A18" s="36" t="s">
        <v>15</v>
      </c>
      <c r="B18" s="7" t="s">
        <v>24</v>
      </c>
      <c r="C18" s="4"/>
      <c r="D18" s="5"/>
      <c r="E18" s="5"/>
      <c r="F18" s="46">
        <f>G18+H18+I18</f>
        <v>4202.575</v>
      </c>
      <c r="G18" s="9">
        <f>G19+G20+G21+G22+G23</f>
        <v>0</v>
      </c>
      <c r="H18" s="9">
        <f>H19+H20+H21+H22+H23</f>
        <v>0</v>
      </c>
      <c r="I18" s="44">
        <f>I19+I20+I21+I22+I23</f>
        <v>4202.575</v>
      </c>
      <c r="J18" s="8">
        <f>K18+L18+M18</f>
        <v>2220</v>
      </c>
      <c r="K18" s="9">
        <f>K19+K20+K21+K22+K23</f>
        <v>0</v>
      </c>
      <c r="L18" s="9">
        <f>L19+L20+L21+L22+L23</f>
        <v>0</v>
      </c>
      <c r="M18" s="9">
        <f>M19+M20+M21+M22+M23</f>
        <v>2220</v>
      </c>
      <c r="N18" s="8">
        <f>O18+P18+Q18</f>
        <v>2220</v>
      </c>
      <c r="O18" s="9">
        <f>O19+O20+O21+O22+O23</f>
        <v>0</v>
      </c>
      <c r="P18" s="9">
        <f>P19+P20+P21+P22+P23</f>
        <v>0</v>
      </c>
      <c r="Q18" s="9">
        <f>Q19+Q20+Q21+Q22+Q23</f>
        <v>2220</v>
      </c>
    </row>
    <row r="19" spans="1:17" ht="55.5">
      <c r="A19" s="36" t="s">
        <v>36</v>
      </c>
      <c r="B19" s="43" t="s">
        <v>77</v>
      </c>
      <c r="C19" s="10" t="s">
        <v>25</v>
      </c>
      <c r="D19" s="11" t="s">
        <v>78</v>
      </c>
      <c r="E19" s="11" t="s">
        <v>22</v>
      </c>
      <c r="F19" s="12">
        <f>I19</f>
        <v>500</v>
      </c>
      <c r="G19" s="13">
        <v>0</v>
      </c>
      <c r="H19" s="13">
        <v>0</v>
      </c>
      <c r="I19" s="12">
        <v>500</v>
      </c>
      <c r="J19" s="8"/>
      <c r="K19" s="9"/>
      <c r="L19" s="9"/>
      <c r="M19" s="9"/>
      <c r="N19" s="8"/>
      <c r="O19" s="9"/>
      <c r="P19" s="9"/>
      <c r="Q19" s="9"/>
    </row>
    <row r="20" spans="1:17" ht="55.5">
      <c r="A20" s="36" t="s">
        <v>38</v>
      </c>
      <c r="B20" s="43" t="s">
        <v>34</v>
      </c>
      <c r="C20" s="10" t="s">
        <v>25</v>
      </c>
      <c r="D20" s="11" t="s">
        <v>45</v>
      </c>
      <c r="E20" s="11" t="s">
        <v>22</v>
      </c>
      <c r="F20" s="12">
        <f>I20</f>
        <v>2000</v>
      </c>
      <c r="G20" s="13">
        <v>0</v>
      </c>
      <c r="H20" s="13">
        <v>0</v>
      </c>
      <c r="I20" s="12">
        <v>2000</v>
      </c>
      <c r="J20" s="12">
        <f>M20</f>
        <v>2220</v>
      </c>
      <c r="K20" s="13">
        <v>0</v>
      </c>
      <c r="L20" s="13">
        <v>0</v>
      </c>
      <c r="M20" s="12">
        <v>2220</v>
      </c>
      <c r="N20" s="12">
        <f>Q20</f>
        <v>2220</v>
      </c>
      <c r="O20" s="13">
        <v>0</v>
      </c>
      <c r="P20" s="13">
        <v>0</v>
      </c>
      <c r="Q20" s="12">
        <v>2220</v>
      </c>
    </row>
    <row r="21" spans="1:17" ht="55.5">
      <c r="A21" s="36" t="s">
        <v>52</v>
      </c>
      <c r="B21" s="43" t="s">
        <v>92</v>
      </c>
      <c r="C21" s="10" t="s">
        <v>25</v>
      </c>
      <c r="D21" s="11" t="s">
        <v>93</v>
      </c>
      <c r="E21" s="11" t="s">
        <v>22</v>
      </c>
      <c r="F21" s="47">
        <f>I21</f>
        <v>90.556</v>
      </c>
      <c r="G21" s="13">
        <v>0</v>
      </c>
      <c r="H21" s="13">
        <v>0</v>
      </c>
      <c r="I21" s="47">
        <v>90.556</v>
      </c>
      <c r="J21" s="12"/>
      <c r="K21" s="13"/>
      <c r="L21" s="13"/>
      <c r="M21" s="12"/>
      <c r="N21" s="12"/>
      <c r="O21" s="13"/>
      <c r="P21" s="13"/>
      <c r="Q21" s="12"/>
    </row>
    <row r="22" spans="1:17" ht="55.5">
      <c r="A22" s="36" t="s">
        <v>64</v>
      </c>
      <c r="B22" s="43" t="s">
        <v>94</v>
      </c>
      <c r="C22" s="10" t="s">
        <v>25</v>
      </c>
      <c r="D22" s="11" t="s">
        <v>97</v>
      </c>
      <c r="E22" s="11" t="s">
        <v>22</v>
      </c>
      <c r="F22" s="47">
        <f>I22</f>
        <v>49.019</v>
      </c>
      <c r="G22" s="13">
        <v>0</v>
      </c>
      <c r="H22" s="13">
        <v>0</v>
      </c>
      <c r="I22" s="47">
        <v>49.019</v>
      </c>
      <c r="J22" s="12"/>
      <c r="K22" s="13"/>
      <c r="L22" s="13"/>
      <c r="M22" s="12"/>
      <c r="N22" s="12"/>
      <c r="O22" s="13"/>
      <c r="P22" s="13"/>
      <c r="Q22" s="12"/>
    </row>
    <row r="23" spans="1:17" ht="55.5">
      <c r="A23" s="36" t="s">
        <v>65</v>
      </c>
      <c r="B23" s="43" t="s">
        <v>95</v>
      </c>
      <c r="C23" s="10" t="s">
        <v>25</v>
      </c>
      <c r="D23" s="11" t="s">
        <v>96</v>
      </c>
      <c r="E23" s="11" t="s">
        <v>22</v>
      </c>
      <c r="F23" s="47">
        <f>I23</f>
        <v>1563</v>
      </c>
      <c r="G23" s="13">
        <v>0</v>
      </c>
      <c r="H23" s="13">
        <v>0</v>
      </c>
      <c r="I23" s="47">
        <v>1563</v>
      </c>
      <c r="J23" s="12"/>
      <c r="K23" s="13"/>
      <c r="L23" s="13"/>
      <c r="M23" s="12"/>
      <c r="N23" s="12"/>
      <c r="O23" s="13"/>
      <c r="P23" s="13"/>
      <c r="Q23" s="12"/>
    </row>
    <row r="24" spans="1:17" ht="54">
      <c r="A24" s="36" t="s">
        <v>26</v>
      </c>
      <c r="B24" s="7" t="s">
        <v>109</v>
      </c>
      <c r="C24" s="4"/>
      <c r="D24" s="5"/>
      <c r="E24" s="5"/>
      <c r="F24" s="46">
        <f>G24+H24+I24</f>
        <v>4000</v>
      </c>
      <c r="G24" s="9">
        <f>G25</f>
        <v>0</v>
      </c>
      <c r="H24" s="9">
        <f>H25</f>
        <v>4000</v>
      </c>
      <c r="I24" s="9">
        <f>I25</f>
        <v>0</v>
      </c>
      <c r="J24" s="8">
        <f>K24+L24+M24</f>
        <v>0</v>
      </c>
      <c r="K24" s="9">
        <f>K25</f>
        <v>0</v>
      </c>
      <c r="L24" s="9">
        <f>L25</f>
        <v>0</v>
      </c>
      <c r="M24" s="9">
        <f>M25</f>
        <v>0</v>
      </c>
      <c r="N24" s="8">
        <f>O24+P24+Q24</f>
        <v>0</v>
      </c>
      <c r="O24" s="9">
        <f>O25</f>
        <v>0</v>
      </c>
      <c r="P24" s="9">
        <f>P25</f>
        <v>0</v>
      </c>
      <c r="Q24" s="9">
        <f>Q25</f>
        <v>0</v>
      </c>
    </row>
    <row r="25" spans="1:17" ht="111">
      <c r="A25" s="36" t="s">
        <v>37</v>
      </c>
      <c r="B25" s="43" t="s">
        <v>110</v>
      </c>
      <c r="C25" s="10" t="s">
        <v>111</v>
      </c>
      <c r="D25" s="11" t="s">
        <v>112</v>
      </c>
      <c r="E25" s="11" t="s">
        <v>22</v>
      </c>
      <c r="F25" s="12">
        <f>G25+H25+I25</f>
        <v>4000</v>
      </c>
      <c r="G25" s="13">
        <v>0</v>
      </c>
      <c r="H25" s="13">
        <v>4000</v>
      </c>
      <c r="I25" s="12">
        <v>0</v>
      </c>
      <c r="J25" s="8"/>
      <c r="K25" s="9"/>
      <c r="L25" s="9"/>
      <c r="M25" s="9"/>
      <c r="N25" s="8"/>
      <c r="O25" s="9"/>
      <c r="P25" s="9"/>
      <c r="Q25" s="9"/>
    </row>
    <row r="26" spans="1:17" ht="54">
      <c r="A26" s="36" t="s">
        <v>49</v>
      </c>
      <c r="B26" s="7" t="s">
        <v>98</v>
      </c>
      <c r="C26" s="4"/>
      <c r="D26" s="5"/>
      <c r="E26" s="5"/>
      <c r="F26" s="46">
        <f>G26+H26+I26</f>
        <v>74.867</v>
      </c>
      <c r="G26" s="9">
        <f>G27</f>
        <v>0</v>
      </c>
      <c r="H26" s="9">
        <f>H27</f>
        <v>0</v>
      </c>
      <c r="I26" s="9">
        <f>I27</f>
        <v>74.867</v>
      </c>
      <c r="J26" s="8">
        <f>K26+L26+M26</f>
        <v>0</v>
      </c>
      <c r="K26" s="9">
        <f>K27</f>
        <v>0</v>
      </c>
      <c r="L26" s="9">
        <f>L27</f>
        <v>0</v>
      </c>
      <c r="M26" s="9">
        <f>M27</f>
        <v>0</v>
      </c>
      <c r="N26" s="8">
        <f>O26+P26+Q26</f>
        <v>0</v>
      </c>
      <c r="O26" s="9">
        <f>O27</f>
        <v>0</v>
      </c>
      <c r="P26" s="9">
        <f>P27</f>
        <v>0</v>
      </c>
      <c r="Q26" s="9">
        <f>Q27</f>
        <v>0</v>
      </c>
    </row>
    <row r="27" spans="1:17" ht="83.25">
      <c r="A27" s="36" t="s">
        <v>50</v>
      </c>
      <c r="B27" s="43" t="s">
        <v>113</v>
      </c>
      <c r="C27" s="10" t="s">
        <v>99</v>
      </c>
      <c r="D27" s="11" t="s">
        <v>100</v>
      </c>
      <c r="E27" s="11" t="s">
        <v>22</v>
      </c>
      <c r="F27" s="47">
        <f>I27</f>
        <v>74.867</v>
      </c>
      <c r="G27" s="13">
        <v>0</v>
      </c>
      <c r="H27" s="13">
        <v>0</v>
      </c>
      <c r="I27" s="47">
        <v>74.867</v>
      </c>
      <c r="J27" s="12"/>
      <c r="K27" s="13"/>
      <c r="L27" s="13"/>
      <c r="M27" s="12"/>
      <c r="N27" s="12"/>
      <c r="O27" s="13"/>
      <c r="P27" s="13"/>
      <c r="Q27" s="12"/>
    </row>
    <row r="28" spans="1:17" ht="54">
      <c r="A28" s="36" t="s">
        <v>104</v>
      </c>
      <c r="B28" s="16" t="s">
        <v>21</v>
      </c>
      <c r="C28" s="4"/>
      <c r="D28" s="5"/>
      <c r="E28" s="5"/>
      <c r="F28" s="46">
        <f>G28+H28+I28</f>
        <v>1968.445</v>
      </c>
      <c r="G28" s="15">
        <f>G30+G31+G32+G33+G34</f>
        <v>0</v>
      </c>
      <c r="H28" s="15">
        <f>H30+H31+H32+H33+H34</f>
        <v>0</v>
      </c>
      <c r="I28" s="44">
        <f>I29+I30+I31+I32+I33+I34</f>
        <v>1968.445</v>
      </c>
      <c r="J28" s="14">
        <f>K28+L28+M28</f>
        <v>0</v>
      </c>
      <c r="K28" s="15">
        <f>K29+K30+K31+K32+K33+K34</f>
        <v>0</v>
      </c>
      <c r="L28" s="15">
        <f>L29+L30+L31+L32+L33+L34</f>
        <v>0</v>
      </c>
      <c r="M28" s="15">
        <f>M29+M30+M31+M32+M33+M34</f>
        <v>0</v>
      </c>
      <c r="N28" s="14">
        <f>O28+P28+Q28</f>
        <v>0</v>
      </c>
      <c r="O28" s="15">
        <f>O29+O30+O31+O32+O33+O34</f>
        <v>0</v>
      </c>
      <c r="P28" s="15">
        <f>P29+P30+P31+P32+P33+P34</f>
        <v>0</v>
      </c>
      <c r="Q28" s="15">
        <f>Q29+Q30+Q31+Q32+Q33+Q34</f>
        <v>0</v>
      </c>
    </row>
    <row r="29" spans="1:17" ht="27.75">
      <c r="A29" s="36" t="s">
        <v>105</v>
      </c>
      <c r="B29" s="43" t="s">
        <v>75</v>
      </c>
      <c r="C29" s="10" t="s">
        <v>0</v>
      </c>
      <c r="D29" s="11" t="s">
        <v>76</v>
      </c>
      <c r="E29" s="11" t="s">
        <v>56</v>
      </c>
      <c r="F29" s="17">
        <f aca="true" t="shared" si="0" ref="F29:F34">I29</f>
        <v>590</v>
      </c>
      <c r="G29" s="18">
        <v>0</v>
      </c>
      <c r="H29" s="18">
        <v>0</v>
      </c>
      <c r="I29" s="18">
        <v>590</v>
      </c>
      <c r="J29" s="14"/>
      <c r="K29" s="15"/>
      <c r="L29" s="15"/>
      <c r="M29" s="15"/>
      <c r="N29" s="14"/>
      <c r="O29" s="15"/>
      <c r="P29" s="15"/>
      <c r="Q29" s="15"/>
    </row>
    <row r="30" spans="1:17" ht="27.75">
      <c r="A30" s="36" t="s">
        <v>114</v>
      </c>
      <c r="B30" s="43" t="s">
        <v>55</v>
      </c>
      <c r="C30" s="10" t="s">
        <v>0</v>
      </c>
      <c r="D30" s="11" t="s">
        <v>58</v>
      </c>
      <c r="E30" s="11" t="s">
        <v>56</v>
      </c>
      <c r="F30" s="17">
        <f t="shared" si="0"/>
        <v>900.6</v>
      </c>
      <c r="G30" s="18">
        <v>0</v>
      </c>
      <c r="H30" s="18">
        <v>0</v>
      </c>
      <c r="I30" s="18">
        <v>900.6</v>
      </c>
      <c r="J30" s="14"/>
      <c r="K30" s="15"/>
      <c r="L30" s="15"/>
      <c r="M30" s="15"/>
      <c r="N30" s="14"/>
      <c r="O30" s="15"/>
      <c r="P30" s="15"/>
      <c r="Q30" s="9"/>
    </row>
    <row r="31" spans="1:17" ht="27.75">
      <c r="A31" s="36" t="s">
        <v>115</v>
      </c>
      <c r="B31" s="43" t="s">
        <v>57</v>
      </c>
      <c r="C31" s="10" t="s">
        <v>0</v>
      </c>
      <c r="D31" s="11" t="s">
        <v>59</v>
      </c>
      <c r="E31" s="11" t="s">
        <v>56</v>
      </c>
      <c r="F31" s="17">
        <f t="shared" si="0"/>
        <v>53.8</v>
      </c>
      <c r="G31" s="18">
        <v>0</v>
      </c>
      <c r="H31" s="18">
        <v>0</v>
      </c>
      <c r="I31" s="18">
        <v>53.8</v>
      </c>
      <c r="J31" s="14"/>
      <c r="K31" s="15"/>
      <c r="L31" s="15"/>
      <c r="M31" s="15"/>
      <c r="N31" s="14"/>
      <c r="O31" s="15"/>
      <c r="P31" s="15"/>
      <c r="Q31" s="9"/>
    </row>
    <row r="32" spans="1:17" ht="27.75">
      <c r="A32" s="36" t="s">
        <v>116</v>
      </c>
      <c r="B32" s="43" t="s">
        <v>60</v>
      </c>
      <c r="C32" s="10" t="s">
        <v>0</v>
      </c>
      <c r="D32" s="11" t="s">
        <v>61</v>
      </c>
      <c r="E32" s="11" t="s">
        <v>56</v>
      </c>
      <c r="F32" s="17">
        <f t="shared" si="0"/>
        <v>80</v>
      </c>
      <c r="G32" s="18">
        <v>0</v>
      </c>
      <c r="H32" s="18">
        <v>0</v>
      </c>
      <c r="I32" s="18">
        <v>80</v>
      </c>
      <c r="J32" s="14"/>
      <c r="K32" s="15"/>
      <c r="L32" s="15"/>
      <c r="M32" s="15"/>
      <c r="N32" s="14"/>
      <c r="O32" s="15"/>
      <c r="P32" s="15"/>
      <c r="Q32" s="9"/>
    </row>
    <row r="33" spans="1:17" ht="27.75">
      <c r="A33" s="36" t="s">
        <v>117</v>
      </c>
      <c r="B33" s="43" t="s">
        <v>62</v>
      </c>
      <c r="C33" s="10" t="s">
        <v>0</v>
      </c>
      <c r="D33" s="11" t="s">
        <v>63</v>
      </c>
      <c r="E33" s="11" t="s">
        <v>56</v>
      </c>
      <c r="F33" s="47">
        <f t="shared" si="0"/>
        <v>233.345</v>
      </c>
      <c r="G33" s="18">
        <v>0</v>
      </c>
      <c r="H33" s="18">
        <v>0</v>
      </c>
      <c r="I33" s="45">
        <v>233.345</v>
      </c>
      <c r="J33" s="14"/>
      <c r="K33" s="15"/>
      <c r="L33" s="15"/>
      <c r="M33" s="15"/>
      <c r="N33" s="14"/>
      <c r="O33" s="15"/>
      <c r="P33" s="15"/>
      <c r="Q33" s="9"/>
    </row>
    <row r="34" spans="1:17" ht="55.5">
      <c r="A34" s="36" t="s">
        <v>118</v>
      </c>
      <c r="B34" s="43" t="s">
        <v>81</v>
      </c>
      <c r="C34" s="10" t="s">
        <v>0</v>
      </c>
      <c r="D34" s="11" t="s">
        <v>66</v>
      </c>
      <c r="E34" s="11" t="s">
        <v>56</v>
      </c>
      <c r="F34" s="17">
        <f t="shared" si="0"/>
        <v>110.7</v>
      </c>
      <c r="G34" s="18">
        <v>0</v>
      </c>
      <c r="H34" s="18">
        <v>0</v>
      </c>
      <c r="I34" s="18">
        <v>110.7</v>
      </c>
      <c r="J34" s="14"/>
      <c r="K34" s="15"/>
      <c r="L34" s="15"/>
      <c r="M34" s="15"/>
      <c r="N34" s="14"/>
      <c r="O34" s="15"/>
      <c r="P34" s="15"/>
      <c r="Q34" s="9"/>
    </row>
    <row r="35" spans="1:17" ht="54">
      <c r="A35" s="36" t="s">
        <v>121</v>
      </c>
      <c r="B35" s="16" t="s">
        <v>46</v>
      </c>
      <c r="C35" s="4"/>
      <c r="D35" s="5"/>
      <c r="E35" s="5"/>
      <c r="F35" s="51">
        <f>G35+H35+I35</f>
        <v>19785.82162</v>
      </c>
      <c r="G35" s="15">
        <f>G36+G39+G40+G41+G42+G43+G44+G45</f>
        <v>0</v>
      </c>
      <c r="H35" s="15">
        <f>H36+H39+H40+H41+H42+H43+H44+H45</f>
        <v>4755.4</v>
      </c>
      <c r="I35" s="58">
        <f>I36+I39+I40+I41+I42+I43+I44+I45</f>
        <v>15030.42162</v>
      </c>
      <c r="J35" s="14">
        <f>K35+L35+M35</f>
        <v>0</v>
      </c>
      <c r="K35" s="15">
        <f>K36+K39+K40+K41+K42+K43+K44+K45</f>
        <v>0</v>
      </c>
      <c r="L35" s="15">
        <f>L36+L39+L40+L41+L42+L43+L44+L45</f>
        <v>0</v>
      </c>
      <c r="M35" s="15">
        <f>M36+M39+M40+M41+M42+M43+M44+M45</f>
        <v>0</v>
      </c>
      <c r="N35" s="14">
        <f>O35+P35+Q35</f>
        <v>0</v>
      </c>
      <c r="O35" s="15">
        <f>O36+O39+O40+O41+O42+O43+O44+O45</f>
        <v>0</v>
      </c>
      <c r="P35" s="15">
        <f>P36+P39+P40+P41+P42+P43+P44+P45</f>
        <v>0</v>
      </c>
      <c r="Q35" s="15">
        <f>Q36+Q39+Q40+Q41+Q42+Q43+Q44+Q45</f>
        <v>0</v>
      </c>
    </row>
    <row r="36" spans="1:17" ht="48.75" customHeight="1">
      <c r="A36" s="85" t="s">
        <v>122</v>
      </c>
      <c r="B36" s="82" t="s">
        <v>106</v>
      </c>
      <c r="C36" s="4"/>
      <c r="D36" s="5"/>
      <c r="E36" s="5"/>
      <c r="F36" s="47">
        <f>G36+H36+I36</f>
        <v>4802.98</v>
      </c>
      <c r="G36" s="18">
        <f>G37+G38</f>
        <v>0</v>
      </c>
      <c r="H36" s="18">
        <f>H37+H38</f>
        <v>4755.4</v>
      </c>
      <c r="I36" s="48">
        <f>I37+I38</f>
        <v>47.58</v>
      </c>
      <c r="J36" s="14"/>
      <c r="K36" s="15"/>
      <c r="L36" s="15"/>
      <c r="M36" s="15"/>
      <c r="N36" s="14"/>
      <c r="O36" s="15"/>
      <c r="P36" s="15"/>
      <c r="Q36" s="15"/>
    </row>
    <row r="37" spans="1:17" ht="33" customHeight="1">
      <c r="A37" s="86"/>
      <c r="B37" s="83"/>
      <c r="C37" s="53" t="s">
        <v>47</v>
      </c>
      <c r="D37" s="54" t="s">
        <v>107</v>
      </c>
      <c r="E37" s="54" t="s">
        <v>22</v>
      </c>
      <c r="F37" s="47">
        <f>G37+H37+I37</f>
        <v>4755.4</v>
      </c>
      <c r="G37" s="55">
        <v>0</v>
      </c>
      <c r="H37" s="55">
        <v>4755.4</v>
      </c>
      <c r="I37" s="55">
        <v>0</v>
      </c>
      <c r="J37" s="14"/>
      <c r="K37" s="15"/>
      <c r="L37" s="15"/>
      <c r="M37" s="15"/>
      <c r="N37" s="14"/>
      <c r="O37" s="15"/>
      <c r="P37" s="15"/>
      <c r="Q37" s="15"/>
    </row>
    <row r="38" spans="1:17" ht="32.25" customHeight="1">
      <c r="A38" s="87"/>
      <c r="B38" s="84"/>
      <c r="C38" s="53" t="s">
        <v>47</v>
      </c>
      <c r="D38" s="54" t="s">
        <v>108</v>
      </c>
      <c r="E38" s="54" t="s">
        <v>22</v>
      </c>
      <c r="F38" s="59">
        <f>I38</f>
        <v>47.58</v>
      </c>
      <c r="G38" s="55">
        <v>0</v>
      </c>
      <c r="H38" s="55">
        <v>0</v>
      </c>
      <c r="I38" s="60">
        <v>47.58</v>
      </c>
      <c r="J38" s="14"/>
      <c r="K38" s="15"/>
      <c r="L38" s="15"/>
      <c r="M38" s="15"/>
      <c r="N38" s="14"/>
      <c r="O38" s="15"/>
      <c r="P38" s="15"/>
      <c r="Q38" s="15"/>
    </row>
    <row r="39" spans="1:17" ht="55.5">
      <c r="A39" s="36" t="s">
        <v>123</v>
      </c>
      <c r="B39" s="43" t="s">
        <v>67</v>
      </c>
      <c r="C39" s="10" t="s">
        <v>47</v>
      </c>
      <c r="D39" s="11" t="s">
        <v>68</v>
      </c>
      <c r="E39" s="11" t="s">
        <v>56</v>
      </c>
      <c r="F39" s="12">
        <f aca="true" t="shared" si="1" ref="F39:F44">I39</f>
        <v>225.9</v>
      </c>
      <c r="G39" s="18">
        <v>0</v>
      </c>
      <c r="H39" s="18">
        <v>0</v>
      </c>
      <c r="I39" s="48">
        <v>225.9</v>
      </c>
      <c r="J39" s="14"/>
      <c r="K39" s="15"/>
      <c r="L39" s="15"/>
      <c r="M39" s="15"/>
      <c r="N39" s="14"/>
      <c r="O39" s="15"/>
      <c r="P39" s="15"/>
      <c r="Q39" s="15"/>
    </row>
    <row r="40" spans="1:17" ht="55.5">
      <c r="A40" s="36" t="s">
        <v>124</v>
      </c>
      <c r="B40" s="43" t="s">
        <v>79</v>
      </c>
      <c r="C40" s="10" t="s">
        <v>47</v>
      </c>
      <c r="D40" s="11" t="s">
        <v>69</v>
      </c>
      <c r="E40" s="11" t="s">
        <v>56</v>
      </c>
      <c r="F40" s="56">
        <f t="shared" si="1"/>
        <v>9399.83062</v>
      </c>
      <c r="G40" s="18">
        <v>0</v>
      </c>
      <c r="H40" s="18">
        <v>0</v>
      </c>
      <c r="I40" s="57">
        <v>9399.83062</v>
      </c>
      <c r="J40" s="14"/>
      <c r="K40" s="15"/>
      <c r="L40" s="15"/>
      <c r="M40" s="15"/>
      <c r="N40" s="14"/>
      <c r="O40" s="15"/>
      <c r="P40" s="15"/>
      <c r="Q40" s="15"/>
    </row>
    <row r="41" spans="1:17" ht="66.75" customHeight="1">
      <c r="A41" s="36" t="s">
        <v>125</v>
      </c>
      <c r="B41" s="43" t="s">
        <v>80</v>
      </c>
      <c r="C41" s="10" t="s">
        <v>47</v>
      </c>
      <c r="D41" s="11" t="s">
        <v>70</v>
      </c>
      <c r="E41" s="11" t="s">
        <v>56</v>
      </c>
      <c r="F41" s="12">
        <f t="shared" si="1"/>
        <v>179.6</v>
      </c>
      <c r="G41" s="18">
        <v>0</v>
      </c>
      <c r="H41" s="18">
        <v>0</v>
      </c>
      <c r="I41" s="48">
        <v>179.6</v>
      </c>
      <c r="J41" s="14"/>
      <c r="K41" s="15"/>
      <c r="L41" s="15"/>
      <c r="M41" s="15"/>
      <c r="N41" s="14"/>
      <c r="O41" s="15"/>
      <c r="P41" s="15"/>
      <c r="Q41" s="15"/>
    </row>
    <row r="42" spans="1:17" ht="27.75">
      <c r="A42" s="36" t="s">
        <v>126</v>
      </c>
      <c r="B42" s="43" t="s">
        <v>86</v>
      </c>
      <c r="C42" s="10" t="s">
        <v>47</v>
      </c>
      <c r="D42" s="11" t="s">
        <v>84</v>
      </c>
      <c r="E42" s="11" t="s">
        <v>56</v>
      </c>
      <c r="F42" s="12">
        <f>I42</f>
        <v>2000</v>
      </c>
      <c r="G42" s="18">
        <v>0</v>
      </c>
      <c r="H42" s="18">
        <v>0</v>
      </c>
      <c r="I42" s="48">
        <v>2000</v>
      </c>
      <c r="J42" s="14"/>
      <c r="K42" s="15"/>
      <c r="L42" s="15"/>
      <c r="M42" s="15"/>
      <c r="N42" s="14"/>
      <c r="O42" s="15"/>
      <c r="P42" s="15"/>
      <c r="Q42" s="15"/>
    </row>
    <row r="43" spans="1:17" ht="55.5">
      <c r="A43" s="36" t="s">
        <v>127</v>
      </c>
      <c r="B43" s="43" t="s">
        <v>71</v>
      </c>
      <c r="C43" s="10" t="s">
        <v>47</v>
      </c>
      <c r="D43" s="11" t="s">
        <v>85</v>
      </c>
      <c r="E43" s="11" t="s">
        <v>56</v>
      </c>
      <c r="F43" s="47">
        <f>I43</f>
        <v>1607.1109999999999</v>
      </c>
      <c r="G43" s="18">
        <v>0</v>
      </c>
      <c r="H43" s="18">
        <v>0</v>
      </c>
      <c r="I43" s="45">
        <f>1003.2+603.911</f>
        <v>1607.1109999999999</v>
      </c>
      <c r="J43" s="14"/>
      <c r="K43" s="15"/>
      <c r="L43" s="15"/>
      <c r="M43" s="15"/>
      <c r="N43" s="14"/>
      <c r="O43" s="15"/>
      <c r="P43" s="15"/>
      <c r="Q43" s="15"/>
    </row>
    <row r="44" spans="1:17" ht="55.5">
      <c r="A44" s="36" t="s">
        <v>128</v>
      </c>
      <c r="B44" s="43" t="s">
        <v>72</v>
      </c>
      <c r="C44" s="10" t="s">
        <v>47</v>
      </c>
      <c r="D44" s="11" t="s">
        <v>73</v>
      </c>
      <c r="E44" s="11" t="s">
        <v>56</v>
      </c>
      <c r="F44" s="12">
        <f t="shared" si="1"/>
        <v>160.4</v>
      </c>
      <c r="G44" s="18">
        <v>0</v>
      </c>
      <c r="H44" s="18">
        <v>0</v>
      </c>
      <c r="I44" s="48">
        <v>160.4</v>
      </c>
      <c r="J44" s="14"/>
      <c r="K44" s="15"/>
      <c r="L44" s="15"/>
      <c r="M44" s="15"/>
      <c r="N44" s="14"/>
      <c r="O44" s="15"/>
      <c r="P44" s="15"/>
      <c r="Q44" s="15"/>
    </row>
    <row r="45" spans="1:17" ht="95.25" customHeight="1">
      <c r="A45" s="36" t="s">
        <v>129</v>
      </c>
      <c r="B45" s="43" t="s">
        <v>119</v>
      </c>
      <c r="C45" s="10" t="s">
        <v>47</v>
      </c>
      <c r="D45" s="11" t="s">
        <v>120</v>
      </c>
      <c r="E45" s="11" t="s">
        <v>56</v>
      </c>
      <c r="F45" s="12">
        <f>I45</f>
        <v>1410</v>
      </c>
      <c r="G45" s="18">
        <v>0</v>
      </c>
      <c r="H45" s="18">
        <v>0</v>
      </c>
      <c r="I45" s="48">
        <v>1410</v>
      </c>
      <c r="J45" s="14"/>
      <c r="K45" s="15"/>
      <c r="L45" s="15"/>
      <c r="M45" s="15"/>
      <c r="N45" s="14"/>
      <c r="O45" s="15"/>
      <c r="P45" s="15"/>
      <c r="Q45" s="15"/>
    </row>
    <row r="46" spans="1:17" ht="54">
      <c r="A46" s="36" t="s">
        <v>130</v>
      </c>
      <c r="B46" s="16" t="s">
        <v>131</v>
      </c>
      <c r="C46" s="4"/>
      <c r="D46" s="5"/>
      <c r="E46" s="5"/>
      <c r="F46" s="46">
        <f>G46+H46+I46</f>
        <v>157.226</v>
      </c>
      <c r="G46" s="15">
        <f>G47</f>
        <v>0</v>
      </c>
      <c r="H46" s="15">
        <f>H47</f>
        <v>0</v>
      </c>
      <c r="I46" s="44">
        <f>I47</f>
        <v>157.226</v>
      </c>
      <c r="J46" s="14">
        <f>K46+L46+M46</f>
        <v>0</v>
      </c>
      <c r="K46" s="15">
        <f>K47</f>
        <v>0</v>
      </c>
      <c r="L46" s="15">
        <f>L47</f>
        <v>0</v>
      </c>
      <c r="M46" s="15">
        <f>M47</f>
        <v>0</v>
      </c>
      <c r="N46" s="14">
        <f>O46+P46+Q46</f>
        <v>0</v>
      </c>
      <c r="O46" s="15">
        <f>O47</f>
        <v>0</v>
      </c>
      <c r="P46" s="15">
        <f>P47</f>
        <v>0</v>
      </c>
      <c r="Q46" s="15">
        <f>Q47</f>
        <v>0</v>
      </c>
    </row>
    <row r="47" spans="1:17" ht="55.5">
      <c r="A47" s="36" t="s">
        <v>132</v>
      </c>
      <c r="B47" s="43" t="s">
        <v>133</v>
      </c>
      <c r="C47" s="10" t="s">
        <v>134</v>
      </c>
      <c r="D47" s="11" t="s">
        <v>135</v>
      </c>
      <c r="E47" s="11" t="s">
        <v>56</v>
      </c>
      <c r="F47" s="47">
        <f>I47</f>
        <v>157.226</v>
      </c>
      <c r="G47" s="18">
        <v>0</v>
      </c>
      <c r="H47" s="18">
        <v>0</v>
      </c>
      <c r="I47" s="45">
        <v>157.226</v>
      </c>
      <c r="J47" s="14"/>
      <c r="K47" s="15"/>
      <c r="L47" s="15"/>
      <c r="M47" s="15"/>
      <c r="N47" s="14"/>
      <c r="O47" s="15"/>
      <c r="P47" s="15"/>
      <c r="Q47" s="15"/>
    </row>
    <row r="48" spans="1:17" ht="54">
      <c r="A48" s="36" t="s">
        <v>136</v>
      </c>
      <c r="B48" s="16" t="s">
        <v>51</v>
      </c>
      <c r="C48" s="4"/>
      <c r="D48" s="5"/>
      <c r="E48" s="5"/>
      <c r="F48" s="8">
        <f>G48+H48+I48</f>
        <v>310</v>
      </c>
      <c r="G48" s="15">
        <f>G49</f>
        <v>0</v>
      </c>
      <c r="H48" s="15">
        <f>H49</f>
        <v>0</v>
      </c>
      <c r="I48" s="9">
        <f>I49</f>
        <v>310</v>
      </c>
      <c r="J48" s="14">
        <f>K48+L48+M48</f>
        <v>0</v>
      </c>
      <c r="K48" s="15">
        <f>K49</f>
        <v>0</v>
      </c>
      <c r="L48" s="15">
        <f>L49</f>
        <v>0</v>
      </c>
      <c r="M48" s="15">
        <f>M49</f>
        <v>0</v>
      </c>
      <c r="N48" s="14">
        <f>O48+P48+Q48</f>
        <v>0</v>
      </c>
      <c r="O48" s="15">
        <f>O49</f>
        <v>0</v>
      </c>
      <c r="P48" s="15">
        <f>P49</f>
        <v>0</v>
      </c>
      <c r="Q48" s="15">
        <f>Q49</f>
        <v>0</v>
      </c>
    </row>
    <row r="49" spans="1:17" ht="55.5">
      <c r="A49" s="36" t="s">
        <v>137</v>
      </c>
      <c r="B49" s="43" t="s">
        <v>138</v>
      </c>
      <c r="C49" s="10" t="s">
        <v>54</v>
      </c>
      <c r="D49" s="11" t="s">
        <v>74</v>
      </c>
      <c r="E49" s="11" t="s">
        <v>22</v>
      </c>
      <c r="F49" s="12">
        <f>I49</f>
        <v>310</v>
      </c>
      <c r="G49" s="18">
        <v>0</v>
      </c>
      <c r="H49" s="18">
        <v>0</v>
      </c>
      <c r="I49" s="48">
        <v>310</v>
      </c>
      <c r="J49" s="14"/>
      <c r="K49" s="15"/>
      <c r="L49" s="15"/>
      <c r="M49" s="15"/>
      <c r="N49" s="14"/>
      <c r="O49" s="15"/>
      <c r="P49" s="15"/>
      <c r="Q49" s="15"/>
    </row>
    <row r="50" spans="1:17" ht="27.75">
      <c r="A50" s="36" t="s">
        <v>139</v>
      </c>
      <c r="B50" s="16" t="s">
        <v>140</v>
      </c>
      <c r="C50" s="4"/>
      <c r="D50" s="5"/>
      <c r="E50" s="5"/>
      <c r="F50" s="46">
        <f>G50+H50+I50</f>
        <v>125.699</v>
      </c>
      <c r="G50" s="15">
        <f>G51+G52</f>
        <v>0</v>
      </c>
      <c r="H50" s="15">
        <f>H51+H52</f>
        <v>0</v>
      </c>
      <c r="I50" s="44">
        <f>I51+I52</f>
        <v>125.699</v>
      </c>
      <c r="J50" s="14">
        <f>K50+L50+M50</f>
        <v>0</v>
      </c>
      <c r="K50" s="15">
        <f>K51</f>
        <v>0</v>
      </c>
      <c r="L50" s="15">
        <f>L51</f>
        <v>0</v>
      </c>
      <c r="M50" s="15">
        <f>M51</f>
        <v>0</v>
      </c>
      <c r="N50" s="14">
        <f>O50+P50+Q50</f>
        <v>0</v>
      </c>
      <c r="O50" s="15">
        <f>O51</f>
        <v>0</v>
      </c>
      <c r="P50" s="15">
        <f>P51</f>
        <v>0</v>
      </c>
      <c r="Q50" s="15">
        <f>Q51</f>
        <v>0</v>
      </c>
    </row>
    <row r="51" spans="1:17" ht="111">
      <c r="A51" s="36" t="s">
        <v>141</v>
      </c>
      <c r="B51" s="43" t="s">
        <v>142</v>
      </c>
      <c r="C51" s="10" t="s">
        <v>143</v>
      </c>
      <c r="D51" s="11" t="s">
        <v>144</v>
      </c>
      <c r="E51" s="11" t="s">
        <v>56</v>
      </c>
      <c r="F51" s="47">
        <f>I51</f>
        <v>33.215</v>
      </c>
      <c r="G51" s="18">
        <v>0</v>
      </c>
      <c r="H51" s="18">
        <v>0</v>
      </c>
      <c r="I51" s="45">
        <v>33.215</v>
      </c>
      <c r="J51" s="14"/>
      <c r="K51" s="15"/>
      <c r="L51" s="15"/>
      <c r="M51" s="15"/>
      <c r="N51" s="14"/>
      <c r="O51" s="15"/>
      <c r="P51" s="15"/>
      <c r="Q51" s="15"/>
    </row>
    <row r="52" spans="1:17" ht="83.25">
      <c r="A52" s="36" t="s">
        <v>145</v>
      </c>
      <c r="B52" s="43" t="s">
        <v>146</v>
      </c>
      <c r="C52" s="10" t="s">
        <v>143</v>
      </c>
      <c r="D52" s="11" t="s">
        <v>147</v>
      </c>
      <c r="E52" s="11" t="s">
        <v>56</v>
      </c>
      <c r="F52" s="47">
        <f>I52</f>
        <v>92.484</v>
      </c>
      <c r="G52" s="18">
        <v>0</v>
      </c>
      <c r="H52" s="18">
        <v>0</v>
      </c>
      <c r="I52" s="45">
        <v>92.484</v>
      </c>
      <c r="J52" s="14"/>
      <c r="K52" s="15"/>
      <c r="L52" s="15"/>
      <c r="M52" s="15"/>
      <c r="N52" s="14"/>
      <c r="O52" s="15"/>
      <c r="P52" s="15"/>
      <c r="Q52" s="15"/>
    </row>
    <row r="53" spans="1:17" ht="27">
      <c r="A53" s="37"/>
      <c r="B53" s="19" t="s">
        <v>8</v>
      </c>
      <c r="C53" s="20"/>
      <c r="D53" s="20"/>
      <c r="E53" s="20"/>
      <c r="F53" s="51">
        <f>G53+H53+I53</f>
        <v>30647.223619999997</v>
      </c>
      <c r="G53" s="15">
        <f>G16+G18+G24+G26+G28+G35+G46+G50</f>
        <v>0</v>
      </c>
      <c r="H53" s="15">
        <f>H16+H18+H24+H26+H28+H35+H46+H50</f>
        <v>8755.4</v>
      </c>
      <c r="I53" s="58">
        <f>I16+I18+I24+I26+I28+I35+I46+I48+I50</f>
        <v>21891.82362</v>
      </c>
      <c r="J53" s="8">
        <f>K53+L53+M53</f>
        <v>2220</v>
      </c>
      <c r="K53" s="15">
        <f>K16+K18+K24+K26+K28+K35+K46+K50</f>
        <v>0</v>
      </c>
      <c r="L53" s="15">
        <f>L16+L18+L24+L26+L28+L35+L46+L50</f>
        <v>0</v>
      </c>
      <c r="M53" s="9">
        <f>M16+M18+M24+M26+M28+M35+M46+M48+M50</f>
        <v>2220</v>
      </c>
      <c r="N53" s="8">
        <f>O53+P53+Q53</f>
        <v>2220</v>
      </c>
      <c r="O53" s="15">
        <f>O16+O18+O24+O26+O28+O35+O46+O50</f>
        <v>0</v>
      </c>
      <c r="P53" s="15">
        <f>P16+P18+P24+P26+P28+P35+P46+P50</f>
        <v>0</v>
      </c>
      <c r="Q53" s="9">
        <f>Q16+Q18+Q24+Q26+Q28+Q35+Q46+Q48+Q50</f>
        <v>2220</v>
      </c>
    </row>
    <row r="54" spans="1:17" ht="27">
      <c r="A54" s="38"/>
      <c r="B54" s="21"/>
      <c r="C54" s="22"/>
      <c r="D54" s="22"/>
      <c r="E54" s="22"/>
      <c r="F54" s="23"/>
      <c r="G54" s="24"/>
      <c r="H54" s="24"/>
      <c r="I54" s="24"/>
      <c r="J54" s="23"/>
      <c r="K54" s="24"/>
      <c r="L54" s="24"/>
      <c r="M54" s="24"/>
      <c r="N54" s="23"/>
      <c r="O54" s="24"/>
      <c r="P54" s="24"/>
      <c r="Q54" s="25"/>
    </row>
    <row r="55" spans="1:17" ht="27">
      <c r="A55" s="27"/>
      <c r="B55" s="26" t="s">
        <v>16</v>
      </c>
      <c r="C55" s="27"/>
      <c r="D55" s="27"/>
      <c r="E55" s="27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7"/>
    </row>
    <row r="56" spans="1:17" ht="106.5" customHeight="1">
      <c r="A56" s="5" t="s">
        <v>1</v>
      </c>
      <c r="B56" s="29" t="s">
        <v>7</v>
      </c>
      <c r="C56" s="77" t="s">
        <v>17</v>
      </c>
      <c r="D56" s="77"/>
      <c r="E56" s="77"/>
      <c r="F56" s="30" t="s">
        <v>30</v>
      </c>
      <c r="G56" s="30" t="s">
        <v>31</v>
      </c>
      <c r="H56" s="30" t="s">
        <v>44</v>
      </c>
      <c r="I56" s="28"/>
      <c r="J56" s="28"/>
      <c r="K56" s="28"/>
      <c r="L56" s="28"/>
      <c r="M56" s="28"/>
      <c r="N56" s="28"/>
      <c r="O56" s="28"/>
      <c r="P56" s="28"/>
      <c r="Q56" s="27"/>
    </row>
    <row r="57" spans="1:17" ht="39" customHeight="1">
      <c r="A57" s="39" t="s">
        <v>14</v>
      </c>
      <c r="B57" s="31" t="s">
        <v>148</v>
      </c>
      <c r="C57" s="78" t="s">
        <v>149</v>
      </c>
      <c r="D57" s="79"/>
      <c r="E57" s="80"/>
      <c r="F57" s="8">
        <f>F58</f>
        <v>22.59</v>
      </c>
      <c r="G57" s="8">
        <f>G58</f>
        <v>0</v>
      </c>
      <c r="H57" s="8">
        <f>H58</f>
        <v>0</v>
      </c>
      <c r="I57" s="28"/>
      <c r="J57" s="28"/>
      <c r="K57" s="28"/>
      <c r="L57" s="28"/>
      <c r="M57" s="28"/>
      <c r="N57" s="28"/>
      <c r="O57" s="28"/>
      <c r="P57" s="28"/>
      <c r="Q57" s="27"/>
    </row>
    <row r="58" spans="1:17" ht="39" customHeight="1">
      <c r="A58" s="39" t="s">
        <v>35</v>
      </c>
      <c r="B58" s="29" t="s">
        <v>150</v>
      </c>
      <c r="C58" s="66" t="s">
        <v>90</v>
      </c>
      <c r="D58" s="67"/>
      <c r="E58" s="68"/>
      <c r="F58" s="61">
        <f>F16</f>
        <v>22.59</v>
      </c>
      <c r="G58" s="32">
        <f>J12</f>
        <v>0</v>
      </c>
      <c r="H58" s="32">
        <f>N12</f>
        <v>0</v>
      </c>
      <c r="I58" s="28"/>
      <c r="J58" s="28"/>
      <c r="K58" s="28"/>
      <c r="L58" s="28"/>
      <c r="M58" s="28"/>
      <c r="N58" s="28"/>
      <c r="O58" s="28"/>
      <c r="P58" s="28"/>
      <c r="Q58" s="27"/>
    </row>
    <row r="59" spans="1:17" ht="39" customHeight="1">
      <c r="A59" s="39" t="s">
        <v>15</v>
      </c>
      <c r="B59" s="31" t="s">
        <v>27</v>
      </c>
      <c r="C59" s="78" t="s">
        <v>29</v>
      </c>
      <c r="D59" s="79"/>
      <c r="E59" s="80"/>
      <c r="F59" s="46">
        <f>F60+F61</f>
        <v>8202.575</v>
      </c>
      <c r="G59" s="46">
        <f>G60+G61</f>
        <v>2220</v>
      </c>
      <c r="H59" s="46">
        <f>H60+H61</f>
        <v>2220</v>
      </c>
      <c r="I59" s="28"/>
      <c r="J59" s="28"/>
      <c r="K59" s="28"/>
      <c r="L59" s="28"/>
      <c r="M59" s="28"/>
      <c r="N59" s="28"/>
      <c r="O59" s="28"/>
      <c r="P59" s="28"/>
      <c r="Q59" s="27"/>
    </row>
    <row r="60" spans="1:17" ht="36.75" customHeight="1">
      <c r="A60" s="39" t="s">
        <v>36</v>
      </c>
      <c r="B60" s="29" t="s">
        <v>28</v>
      </c>
      <c r="C60" s="66" t="s">
        <v>25</v>
      </c>
      <c r="D60" s="67"/>
      <c r="E60" s="68"/>
      <c r="F60" s="62">
        <f>F18</f>
        <v>4202.575</v>
      </c>
      <c r="G60" s="32">
        <f>J18</f>
        <v>2220</v>
      </c>
      <c r="H60" s="32">
        <f>N18</f>
        <v>2220</v>
      </c>
      <c r="I60" s="28"/>
      <c r="J60" s="28"/>
      <c r="K60" s="28"/>
      <c r="L60" s="28"/>
      <c r="M60" s="28"/>
      <c r="N60" s="28"/>
      <c r="O60" s="28"/>
      <c r="P60" s="28"/>
      <c r="Q60" s="27"/>
    </row>
    <row r="61" spans="1:17" ht="36.75" customHeight="1">
      <c r="A61" s="39" t="s">
        <v>38</v>
      </c>
      <c r="B61" s="29" t="s">
        <v>151</v>
      </c>
      <c r="C61" s="66" t="s">
        <v>111</v>
      </c>
      <c r="D61" s="67"/>
      <c r="E61" s="68"/>
      <c r="F61" s="32">
        <f>F24</f>
        <v>4000</v>
      </c>
      <c r="G61" s="32">
        <f>J17</f>
        <v>0</v>
      </c>
      <c r="H61" s="32">
        <f>N17</f>
        <v>0</v>
      </c>
      <c r="I61" s="28"/>
      <c r="J61" s="28"/>
      <c r="K61" s="28"/>
      <c r="L61" s="28"/>
      <c r="M61" s="28"/>
      <c r="N61" s="28"/>
      <c r="O61" s="28"/>
      <c r="P61" s="28"/>
      <c r="Q61" s="27"/>
    </row>
    <row r="62" spans="1:17" ht="36.75" customHeight="1">
      <c r="A62" s="39" t="s">
        <v>26</v>
      </c>
      <c r="B62" s="31" t="s">
        <v>156</v>
      </c>
      <c r="C62" s="78" t="s">
        <v>157</v>
      </c>
      <c r="D62" s="79"/>
      <c r="E62" s="80"/>
      <c r="F62" s="46">
        <f>F63</f>
        <v>74.867</v>
      </c>
      <c r="G62" s="8">
        <f>G63</f>
        <v>0</v>
      </c>
      <c r="H62" s="8">
        <f>H63</f>
        <v>0</v>
      </c>
      <c r="I62" s="28"/>
      <c r="J62" s="28"/>
      <c r="K62" s="28"/>
      <c r="L62" s="28"/>
      <c r="M62" s="28"/>
      <c r="N62" s="28"/>
      <c r="O62" s="28"/>
      <c r="P62" s="28"/>
      <c r="Q62" s="27"/>
    </row>
    <row r="63" spans="1:17" ht="63.75" customHeight="1">
      <c r="A63" s="39" t="s">
        <v>37</v>
      </c>
      <c r="B63" s="29" t="s">
        <v>158</v>
      </c>
      <c r="C63" s="66" t="s">
        <v>159</v>
      </c>
      <c r="D63" s="67"/>
      <c r="E63" s="68"/>
      <c r="F63" s="47">
        <f>F26</f>
        <v>74.867</v>
      </c>
      <c r="G63" s="12">
        <f>J26</f>
        <v>0</v>
      </c>
      <c r="H63" s="12">
        <f>N26</f>
        <v>0</v>
      </c>
      <c r="I63" s="28"/>
      <c r="J63" s="28"/>
      <c r="K63" s="28"/>
      <c r="L63" s="28"/>
      <c r="M63" s="28"/>
      <c r="N63" s="28"/>
      <c r="O63" s="28"/>
      <c r="P63" s="28"/>
      <c r="Q63" s="27"/>
    </row>
    <row r="64" spans="1:17" ht="39" customHeight="1">
      <c r="A64" s="39" t="s">
        <v>49</v>
      </c>
      <c r="B64" s="31" t="s">
        <v>18</v>
      </c>
      <c r="C64" s="78" t="s">
        <v>19</v>
      </c>
      <c r="D64" s="79"/>
      <c r="E64" s="80"/>
      <c r="F64" s="51">
        <f>F65+F66+F67+F68</f>
        <v>22221.492619999997</v>
      </c>
      <c r="G64" s="8">
        <f>G65+G66</f>
        <v>0</v>
      </c>
      <c r="H64" s="8">
        <f>H65+H66</f>
        <v>0</v>
      </c>
      <c r="I64" s="28"/>
      <c r="J64" s="28"/>
      <c r="K64" s="28"/>
      <c r="L64" s="28"/>
      <c r="M64" s="28"/>
      <c r="N64" s="28"/>
      <c r="O64" s="28"/>
      <c r="P64" s="28"/>
      <c r="Q64" s="27"/>
    </row>
    <row r="65" spans="1:17" ht="36.75" customHeight="1">
      <c r="A65" s="39" t="s">
        <v>50</v>
      </c>
      <c r="B65" s="33" t="s">
        <v>20</v>
      </c>
      <c r="C65" s="66" t="s">
        <v>0</v>
      </c>
      <c r="D65" s="67"/>
      <c r="E65" s="68"/>
      <c r="F65" s="47">
        <f>F28</f>
        <v>1968.445</v>
      </c>
      <c r="G65" s="12">
        <f>J28</f>
        <v>0</v>
      </c>
      <c r="H65" s="12">
        <f>N28</f>
        <v>0</v>
      </c>
      <c r="I65" s="28"/>
      <c r="J65" s="28"/>
      <c r="K65" s="28"/>
      <c r="L65" s="28"/>
      <c r="M65" s="28"/>
      <c r="N65" s="28"/>
      <c r="O65" s="28"/>
      <c r="P65" s="28"/>
      <c r="Q65" s="27"/>
    </row>
    <row r="66" spans="1:17" ht="29.25" customHeight="1">
      <c r="A66" s="39" t="s">
        <v>101</v>
      </c>
      <c r="B66" s="33" t="s">
        <v>48</v>
      </c>
      <c r="C66" s="66" t="s">
        <v>47</v>
      </c>
      <c r="D66" s="67"/>
      <c r="E66" s="68"/>
      <c r="F66" s="56">
        <f>F35</f>
        <v>19785.82162</v>
      </c>
      <c r="G66" s="12">
        <f>J35</f>
        <v>0</v>
      </c>
      <c r="H66" s="12">
        <f>M35</f>
        <v>0</v>
      </c>
      <c r="I66" s="28"/>
      <c r="J66" s="28"/>
      <c r="K66" s="28"/>
      <c r="L66" s="28"/>
      <c r="M66" s="28"/>
      <c r="N66" s="28"/>
      <c r="O66" s="28"/>
      <c r="P66" s="28"/>
      <c r="Q66" s="27"/>
    </row>
    <row r="67" spans="1:17" ht="29.25" customHeight="1">
      <c r="A67" s="39" t="s">
        <v>102</v>
      </c>
      <c r="B67" s="33" t="s">
        <v>152</v>
      </c>
      <c r="C67" s="66" t="s">
        <v>134</v>
      </c>
      <c r="D67" s="67"/>
      <c r="E67" s="68"/>
      <c r="F67" s="47">
        <f>F46</f>
        <v>157.226</v>
      </c>
      <c r="G67" s="12"/>
      <c r="H67" s="12"/>
      <c r="I67" s="28"/>
      <c r="J67" s="28"/>
      <c r="K67" s="28"/>
      <c r="L67" s="28"/>
      <c r="M67" s="28"/>
      <c r="N67" s="28"/>
      <c r="O67" s="28"/>
      <c r="P67" s="28"/>
      <c r="Q67" s="27"/>
    </row>
    <row r="68" spans="1:17" ht="29.25" customHeight="1">
      <c r="A68" s="39" t="s">
        <v>103</v>
      </c>
      <c r="B68" s="33" t="s">
        <v>53</v>
      </c>
      <c r="C68" s="66" t="s">
        <v>54</v>
      </c>
      <c r="D68" s="67"/>
      <c r="E68" s="68"/>
      <c r="F68" s="12">
        <f>F48</f>
        <v>310</v>
      </c>
      <c r="G68" s="12">
        <f>J40</f>
        <v>0</v>
      </c>
      <c r="H68" s="12">
        <f>M40</f>
        <v>0</v>
      </c>
      <c r="I68" s="28"/>
      <c r="J68" s="28"/>
      <c r="K68" s="28"/>
      <c r="L68" s="28"/>
      <c r="M68" s="28"/>
      <c r="N68" s="28"/>
      <c r="O68" s="28"/>
      <c r="P68" s="28"/>
      <c r="Q68" s="27"/>
    </row>
    <row r="69" spans="1:17" ht="29.25" customHeight="1">
      <c r="A69" s="39" t="s">
        <v>104</v>
      </c>
      <c r="B69" s="31" t="s">
        <v>153</v>
      </c>
      <c r="C69" s="78" t="s">
        <v>155</v>
      </c>
      <c r="D69" s="79"/>
      <c r="E69" s="80"/>
      <c r="F69" s="46">
        <f>F70</f>
        <v>125.699</v>
      </c>
      <c r="G69" s="8">
        <f>G70</f>
        <v>0</v>
      </c>
      <c r="H69" s="8">
        <f>H70</f>
        <v>0</v>
      </c>
      <c r="I69" s="28"/>
      <c r="J69" s="28"/>
      <c r="K69" s="28"/>
      <c r="L69" s="28"/>
      <c r="M69" s="28"/>
      <c r="N69" s="28"/>
      <c r="O69" s="28"/>
      <c r="P69" s="28"/>
      <c r="Q69" s="27"/>
    </row>
    <row r="70" spans="1:17" ht="29.25" customHeight="1">
      <c r="A70" s="39" t="s">
        <v>105</v>
      </c>
      <c r="B70" s="33" t="s">
        <v>154</v>
      </c>
      <c r="C70" s="66" t="s">
        <v>143</v>
      </c>
      <c r="D70" s="67"/>
      <c r="E70" s="68"/>
      <c r="F70" s="47">
        <f>F50</f>
        <v>125.699</v>
      </c>
      <c r="G70" s="17">
        <f>J33</f>
        <v>0</v>
      </c>
      <c r="H70" s="17">
        <f>N33</f>
        <v>0</v>
      </c>
      <c r="I70" s="28"/>
      <c r="J70" s="28"/>
      <c r="K70" s="28"/>
      <c r="L70" s="28"/>
      <c r="M70" s="28"/>
      <c r="N70" s="28"/>
      <c r="O70" s="28"/>
      <c r="P70" s="28"/>
      <c r="Q70" s="27"/>
    </row>
    <row r="71" spans="1:17" ht="40.5" customHeight="1">
      <c r="A71" s="40"/>
      <c r="B71" s="34" t="s">
        <v>9</v>
      </c>
      <c r="C71" s="76"/>
      <c r="D71" s="76"/>
      <c r="E71" s="76"/>
      <c r="F71" s="51">
        <f>F57+F59+F62+F64+F69</f>
        <v>30647.223619999997</v>
      </c>
      <c r="G71" s="14">
        <f>G57+G59+G62+G64+G69</f>
        <v>2220</v>
      </c>
      <c r="H71" s="14">
        <f>H57+H59+H62+H64+H69</f>
        <v>2220</v>
      </c>
      <c r="I71" s="28"/>
      <c r="J71" s="28"/>
      <c r="K71" s="28"/>
      <c r="L71" s="28"/>
      <c r="M71" s="28"/>
      <c r="N71" s="28"/>
      <c r="O71" s="28"/>
      <c r="P71" s="28"/>
      <c r="Q71" s="27"/>
    </row>
    <row r="72" spans="2:17" ht="27">
      <c r="B72" s="27"/>
      <c r="C72" s="27"/>
      <c r="D72" s="27"/>
      <c r="E72" s="27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7"/>
    </row>
  </sheetData>
  <sheetProtection/>
  <mergeCells count="38">
    <mergeCell ref="F14:F15"/>
    <mergeCell ref="C62:E62"/>
    <mergeCell ref="C63:E63"/>
    <mergeCell ref="B36:B38"/>
    <mergeCell ref="A36:A38"/>
    <mergeCell ref="C59:E59"/>
    <mergeCell ref="C58:E58"/>
    <mergeCell ref="C61:E61"/>
    <mergeCell ref="C69:E69"/>
    <mergeCell ref="C67:E67"/>
    <mergeCell ref="O1:R1"/>
    <mergeCell ref="O2:R2"/>
    <mergeCell ref="O3:R3"/>
    <mergeCell ref="O4:R4"/>
    <mergeCell ref="J14:J15"/>
    <mergeCell ref="C14:E14"/>
    <mergeCell ref="A11:I11"/>
    <mergeCell ref="A14:A15"/>
    <mergeCell ref="O14:Q14"/>
    <mergeCell ref="G14:I14"/>
    <mergeCell ref="C71:E71"/>
    <mergeCell ref="C56:E56"/>
    <mergeCell ref="C66:E66"/>
    <mergeCell ref="C57:E57"/>
    <mergeCell ref="C64:E64"/>
    <mergeCell ref="C60:E60"/>
    <mergeCell ref="C65:E65"/>
    <mergeCell ref="C68:E68"/>
    <mergeCell ref="K14:M14"/>
    <mergeCell ref="C70:E70"/>
    <mergeCell ref="N14:N15"/>
    <mergeCell ref="N6:Q6"/>
    <mergeCell ref="N7:Q7"/>
    <mergeCell ref="N8:Q8"/>
    <mergeCell ref="N9:Q9"/>
    <mergeCell ref="P13:Q13"/>
    <mergeCell ref="A10:Q10"/>
    <mergeCell ref="B14:B15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landscape" paperSize="9" scale="3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Полунина Людмила Ивановна</cp:lastModifiedBy>
  <cp:lastPrinted>2016-06-09T05:53:11Z</cp:lastPrinted>
  <dcterms:created xsi:type="dcterms:W3CDTF">1996-10-08T23:32:33Z</dcterms:created>
  <dcterms:modified xsi:type="dcterms:W3CDTF">2016-06-24T03:55:22Z</dcterms:modified>
  <cp:category/>
  <cp:version/>
  <cp:contentType/>
  <cp:contentStatus/>
</cp:coreProperties>
</file>