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2815" windowHeight="9495" activeTab="0"/>
  </bookViews>
  <sheets>
    <sheet name="Лист1" sheetId="1" r:id="rId1"/>
  </sheets>
  <definedNames>
    <definedName name="_xlnm.Print_Titles" localSheetId="0">'Лист1'!$13:$14</definedName>
    <definedName name="_xlnm.Print_Area" localSheetId="0">'Лист1'!$A$1:$Q$76</definedName>
  </definedNames>
  <calcPr fullCalcOnLoad="1"/>
</workbook>
</file>

<file path=xl/sharedStrings.xml><?xml version="1.0" encoding="utf-8"?>
<sst xmlns="http://schemas.openxmlformats.org/spreadsheetml/2006/main" count="249" uniqueCount="167">
  <si>
    <t>0701</t>
  </si>
  <si>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</si>
  <si>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</si>
  <si>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</si>
  <si>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</si>
  <si>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</si>
  <si>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</si>
  <si>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</si>
  <si>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Всего расходов: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</si>
  <si>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</si>
  <si>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</si>
  <si>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</si>
  <si>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</si>
  <si>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</si>
  <si>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1.</t>
  </si>
  <si>
    <t>2.</t>
  </si>
  <si>
    <t>II. Направление расходования бюджетных средств</t>
  </si>
  <si>
    <t>Раздел, подраздел функциональной классификации</t>
  </si>
  <si>
    <t>Образование</t>
  </si>
  <si>
    <t>0700</t>
  </si>
  <si>
    <t>Дошкольное образование</t>
  </si>
  <si>
    <t>Капитальный ремонт объектов дошкольного образования</t>
  </si>
  <si>
    <t>243</t>
  </si>
  <si>
    <t>Наименование объектов капитального ремонта</t>
  </si>
  <si>
    <t>Капитальный ремонт объектов жилищного хозяйства</t>
  </si>
  <si>
    <t>0501</t>
  </si>
  <si>
    <t>3.</t>
  </si>
  <si>
    <t>Жилищно-коммунальное хозяйство</t>
  </si>
  <si>
    <t>Жилищное хозяйство</t>
  </si>
  <si>
    <t>0500</t>
  </si>
  <si>
    <t>2017 год</t>
  </si>
  <si>
    <t xml:space="preserve"> Капитальный ремонт многоквартирных домов и общежитий муниципальной формы собственности </t>
  </si>
  <si>
    <t>1.1.</t>
  </si>
  <si>
    <t>2.1.</t>
  </si>
  <si>
    <t>3.1.</t>
  </si>
  <si>
    <t>Раздел, подраздел</t>
  </si>
  <si>
    <t>ЗАТО г. Зеленогорска</t>
  </si>
  <si>
    <t xml:space="preserve">к решению Совета депутатов </t>
  </si>
  <si>
    <t>2018 год</t>
  </si>
  <si>
    <t>1020089290</t>
  </si>
  <si>
    <t>Капитальный ремонт объектов общего образования</t>
  </si>
  <si>
    <t>0702</t>
  </si>
  <si>
    <t>Общее образование</t>
  </si>
  <si>
    <t>4.</t>
  </si>
  <si>
    <t>4.1.</t>
  </si>
  <si>
    <t>Капитальный ремонт других объектов в области образования</t>
  </si>
  <si>
    <t>Другие вопросы в области образования</t>
  </si>
  <si>
    <t>0709</t>
  </si>
  <si>
    <t>612</t>
  </si>
  <si>
    <t>1020089320</t>
  </si>
  <si>
    <t>1020089330</t>
  </si>
  <si>
    <t>1020089350</t>
  </si>
  <si>
    <t>1020089360</t>
  </si>
  <si>
    <t>1020089420</t>
  </si>
  <si>
    <t>1020089310</t>
  </si>
  <si>
    <t>Приложение № 10</t>
  </si>
  <si>
    <t>1020089440</t>
  </si>
  <si>
    <t xml:space="preserve"> Капитальный ремонт зданий МБОУ "СОШ № 161"</t>
  </si>
  <si>
    <t>Капитальный ремонт объектов дорожного хозяйства</t>
  </si>
  <si>
    <t>0409</t>
  </si>
  <si>
    <t xml:space="preserve"> Капитальный ремонт жилого дома по ул. Молодежная, 4 (работы по усилению фундамента)</t>
  </si>
  <si>
    <t>1020089300</t>
  </si>
  <si>
    <t>4.2.</t>
  </si>
  <si>
    <t>4.3.</t>
  </si>
  <si>
    <t>4.4.</t>
  </si>
  <si>
    <t>5.</t>
  </si>
  <si>
    <t>5.1.</t>
  </si>
  <si>
    <t>6.</t>
  </si>
  <si>
    <t>6.1.</t>
  </si>
  <si>
    <t>7.</t>
  </si>
  <si>
    <t>7.1.</t>
  </si>
  <si>
    <t>8.</t>
  </si>
  <si>
    <t>8.1.</t>
  </si>
  <si>
    <t>9.</t>
  </si>
  <si>
    <t>Капитальный ремонт объектов культуры</t>
  </si>
  <si>
    <t>9.1.</t>
  </si>
  <si>
    <t>0801</t>
  </si>
  <si>
    <t>Национальная экономика</t>
  </si>
  <si>
    <t>0400</t>
  </si>
  <si>
    <t>Дорожное хозяйство (дорожные фонды)</t>
  </si>
  <si>
    <t>Культура, кинематография</t>
  </si>
  <si>
    <t>Культура</t>
  </si>
  <si>
    <t>0800</t>
  </si>
  <si>
    <t>1020089370</t>
  </si>
  <si>
    <t>1020089380</t>
  </si>
  <si>
    <r>
      <t xml:space="preserve">Объем бюджетных ассигнований на </t>
    </r>
    <r>
      <rPr>
        <b/>
        <sz val="22"/>
        <rFont val="Times New Roman"/>
        <family val="1"/>
      </rPr>
      <t>2017 год</t>
    </r>
  </si>
  <si>
    <r>
      <t xml:space="preserve">Объем бюджетных ассигнований на </t>
    </r>
    <r>
      <rPr>
        <b/>
        <sz val="22"/>
        <rFont val="Times New Roman"/>
        <family val="1"/>
      </rPr>
      <t>2018 год</t>
    </r>
  </si>
  <si>
    <t>Капитальный ремонт объектов защиты населения и территории от чрезвычайных ситуаций природного и техногенного характера, гражданской обороны</t>
  </si>
  <si>
    <t>0309</t>
  </si>
  <si>
    <t>1020089260</t>
  </si>
  <si>
    <t>3.2.</t>
  </si>
  <si>
    <t>3.3.</t>
  </si>
  <si>
    <t>6.2.</t>
  </si>
  <si>
    <t>0410081030</t>
  </si>
  <si>
    <t>0410081040</t>
  </si>
  <si>
    <t>1020089430</t>
  </si>
  <si>
    <t>1020089630</t>
  </si>
  <si>
    <t>8.2.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</si>
  <si>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</si>
  <si>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</si>
  <si>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</si>
  <si>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Капитальный ремонт помещений ЕДДС, расположенных в здании по ул. Майское шоссе, 5 </t>
  </si>
  <si>
    <t xml:space="preserve">Объем бюджетных ассигнований, направляемых на капитальные ремонты на 2017 год и плановый период 2018 - 2019 годов </t>
  </si>
  <si>
    <r>
      <t xml:space="preserve">Объем бюджетных ассигнований на </t>
    </r>
    <r>
      <rPr>
        <b/>
        <sz val="22"/>
        <rFont val="Times New Roman"/>
        <family val="1"/>
      </rPr>
      <t>2019 год</t>
    </r>
  </si>
  <si>
    <t>Капитальный ремонт участка автомобильной дороги по ул. Мира (в районе жилых домов № 41, 43, 38)</t>
  </si>
  <si>
    <t>1020089250</t>
  </si>
  <si>
    <t xml:space="preserve"> Капитальный ремонт зданий (сооружений) МБДОУ д/с № 6</t>
  </si>
  <si>
    <t xml:space="preserve"> Капитальный ремонт зданий (сооружений) МБДОУ д/с № 7</t>
  </si>
  <si>
    <t xml:space="preserve"> Капитальный ремонт зданий (сооружений) МБДОУ д/с № 10</t>
  </si>
  <si>
    <t xml:space="preserve"> Капитальный ремонт зданий (сооружений) МБДОУ д/с № 19</t>
  </si>
  <si>
    <t>4.5.</t>
  </si>
  <si>
    <t xml:space="preserve"> Капитальный ремонт зданий (сооружений) МБДОУ д/с № 31</t>
  </si>
  <si>
    <t>4.6.</t>
  </si>
  <si>
    <t xml:space="preserve"> Капитальный ремонт зданий (сооружений) МБДОУ д/с № 13</t>
  </si>
  <si>
    <t>4.7.</t>
  </si>
  <si>
    <t xml:space="preserve"> Капитальный ремонт зданий (сооружений) МБДОУ д/с № 24</t>
  </si>
  <si>
    <t>4.8.</t>
  </si>
  <si>
    <t xml:space="preserve"> Капитальный ремонт зданий (сооружений) МБОУ "Гимназия № 164"</t>
  </si>
  <si>
    <t>1020089410</t>
  </si>
  <si>
    <t>5.2.</t>
  </si>
  <si>
    <t xml:space="preserve"> Капитальный ремонт зданий (сооружений) МБОУ "СОШ № 169"</t>
  </si>
  <si>
    <t>5.3.</t>
  </si>
  <si>
    <t>5.4.</t>
  </si>
  <si>
    <t>5.5.</t>
  </si>
  <si>
    <t xml:space="preserve">Капитальный ремонт ограждения территорий муниципальных общеобразовательных учреждений </t>
  </si>
  <si>
    <t>1400080820</t>
  </si>
  <si>
    <t>Капитальный ремонт объектов дополнительного образования</t>
  </si>
  <si>
    <t>Капитальный ремонт кровли здания МБУ ДО "ЦО "Перспектива" по ул. Комсомольская, 17</t>
  </si>
  <si>
    <t>0703</t>
  </si>
  <si>
    <t>1020089230</t>
  </si>
  <si>
    <t>Капитальный ремонт лестницы главного входа в здание МБУ ДО ДМШ по ул. Комсомольская, 21</t>
  </si>
  <si>
    <t>1020089240</t>
  </si>
  <si>
    <t>0410081060</t>
  </si>
  <si>
    <t>1020089210</t>
  </si>
  <si>
    <t>Капитальный ремонт объектов массового спорта</t>
  </si>
  <si>
    <t xml:space="preserve">Капитальный ремонт входной группы здания МБУ "Спортивный комплекс" по ул. Гагарина, 6 </t>
  </si>
  <si>
    <t>1102</t>
  </si>
  <si>
    <t>1020089220</t>
  </si>
  <si>
    <t>2019 год</t>
  </si>
  <si>
    <t>Дополнительное образование</t>
  </si>
  <si>
    <t>Физическая культура и спорт</t>
  </si>
  <si>
    <t>1100</t>
  </si>
  <si>
    <t>Массовый спорт</t>
  </si>
  <si>
    <t>от 15.12.2016  № 32-190р</t>
  </si>
  <si>
    <t>0910085090</t>
  </si>
  <si>
    <t>4.9.</t>
  </si>
  <si>
    <t xml:space="preserve">Выполнение работ по разработке проектно-сметной документации на капитальный ремонт системы отопления, горячего и холодного водоснабжения МБДОУ д/с № 24 </t>
  </si>
  <si>
    <t>1020089500</t>
  </si>
  <si>
    <t>0410081010</t>
  </si>
  <si>
    <t xml:space="preserve"> Капитальный ремонт зданий (сооружений) муниципальных общеобразовательных учреждений в целях выполнения требований пожарной безопасности</t>
  </si>
  <si>
    <t xml:space="preserve"> Капитальный ремонт зданий (сооружений) МКУ ЦОДОУ  в целях выполнения требований пожарной безопасности</t>
  </si>
  <si>
    <t xml:space="preserve"> Капитальный ремонт зданий (сооружений) МКУ ЦОДОУ  </t>
  </si>
  <si>
    <t xml:space="preserve"> Капитальный ремонт зданий (сооружений) МБУ "МЦ" в целях выполнения требований пожарной безопасности </t>
  </si>
  <si>
    <t>0707</t>
  </si>
  <si>
    <t>0410081050</t>
  </si>
  <si>
    <t>Капитальный ремонт объектов молодежной политики</t>
  </si>
  <si>
    <t>9.2.</t>
  </si>
  <si>
    <t>9.3.</t>
  </si>
  <si>
    <t>10.</t>
  </si>
  <si>
    <t>10.1.</t>
  </si>
  <si>
    <t>Молодежная политика</t>
  </si>
  <si>
    <t>Капитальный ремонт зданий (сооружений) муниципальных учреждений культуры в целях выполнения требований пожарной безопасности</t>
  </si>
  <si>
    <t>Капитальный ремонт зданий (сооружений) муниципальных учреждений дошкольного образования в целях выполнения требований пожарной безопасности</t>
  </si>
  <si>
    <t>Капитальный ремонт приборов отопления в здании МБУ "Библиотека"</t>
  </si>
  <si>
    <t>Капитальный ремонт здания "Городская эстрада" по ул. Парковая, 14А</t>
  </si>
  <si>
    <t xml:space="preserve"> Капитальный ремонт многоквартирного дома муниципального жилищного фонда по ул. Калинина, 13В</t>
  </si>
  <si>
    <t>от 27.02.2017  № 35-204р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</si>
</sst>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0.00000"/>
    <numFmt numFmtId="188" formatCode="0.000"/>
  </numFmts>
  <fonts count="49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vertical="top" wrapTex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4" fontId="5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186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top" wrapText="1"/>
    </xf>
    <xf numFmtId="186" fontId="5" fillId="0" borderId="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1" fontId="6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top"/>
    </xf>
    <xf numFmtId="49" fontId="6" fillId="0" borderId="11" xfId="0" applyNumberFormat="1" applyFont="1" applyFill="1" applyBorder="1" applyAlignment="1">
      <alignment horizontal="left" vertical="top"/>
    </xf>
    <xf numFmtId="0" fontId="5" fillId="0" borderId="11" xfId="0" applyFont="1" applyFill="1" applyBorder="1" applyAlignment="1">
      <alignment vertical="top"/>
    </xf>
    <xf numFmtId="4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top"/>
    </xf>
    <xf numFmtId="0" fontId="48" fillId="0" borderId="1" xfId="33" applyNumberFormat="1" applyFont="1" applyFill="1" applyBorder="1" applyProtection="1">
      <alignment vertical="top" wrapText="1"/>
      <protection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186" fontId="7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vertical="top"/>
    </xf>
    <xf numFmtId="183" fontId="5" fillId="0" borderId="11" xfId="0" applyNumberFormat="1" applyFont="1" applyFill="1" applyBorder="1" applyAlignment="1">
      <alignment horizontal="center" vertical="center"/>
    </xf>
    <xf numFmtId="181" fontId="5" fillId="0" borderId="11" xfId="0" applyNumberFormat="1" applyFont="1" applyFill="1" applyBorder="1" applyAlignment="1">
      <alignment horizontal="center" vertical="center"/>
    </xf>
    <xf numFmtId="183" fontId="6" fillId="0" borderId="11" xfId="0" applyNumberFormat="1" applyFont="1" applyFill="1" applyBorder="1" applyAlignment="1">
      <alignment horizontal="center" vertical="center"/>
    </xf>
    <xf numFmtId="181" fontId="6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83" fontId="5" fillId="0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tabSelected="1" view="pageBreakPreview" zoomScale="50" zoomScaleNormal="39" zoomScaleSheetLayoutView="50" zoomScalePageLayoutView="50" workbookViewId="0" topLeftCell="A1">
      <selection activeCell="Y14" sqref="Y14"/>
    </sheetView>
  </sheetViews>
  <sheetFormatPr defaultColWidth="9.140625" defaultRowHeight="12.75"/>
  <cols>
    <col min="1" max="1" width="9.28125" style="0" customWidth="1"/>
    <col min="2" max="2" width="96.8515625" style="0" customWidth="1"/>
    <col min="3" max="3" width="16.7109375" style="0" customWidth="1"/>
    <col min="4" max="4" width="22.57421875" style="0" customWidth="1"/>
    <col min="5" max="5" width="14.421875" style="0" customWidth="1"/>
    <col min="6" max="6" width="26.7109375" style="0" customWidth="1"/>
    <col min="7" max="7" width="20.00390625" style="0" customWidth="1"/>
    <col min="8" max="8" width="19.8515625" style="0" customWidth="1"/>
    <col min="9" max="9" width="27.28125" style="0" customWidth="1"/>
    <col min="10" max="10" width="21.140625" style="0" customWidth="1"/>
    <col min="11" max="11" width="15.28125" style="0" customWidth="1"/>
    <col min="12" max="12" width="16.8515625" style="0" customWidth="1"/>
    <col min="13" max="13" width="18.57421875" style="0" customWidth="1"/>
    <col min="14" max="14" width="19.8515625" style="0" customWidth="1"/>
    <col min="15" max="15" width="15.7109375" style="0" customWidth="1"/>
    <col min="16" max="16" width="14.7109375" style="0" customWidth="1"/>
    <col min="17" max="17" width="20.00390625" style="0" customWidth="1"/>
    <col min="18" max="18" width="0.2890625" style="0" customWidth="1"/>
  </cols>
  <sheetData>
    <row r="1" spans="14:18" ht="39" customHeight="1">
      <c r="N1" s="44" t="s">
        <v>55</v>
      </c>
      <c r="O1" s="44"/>
      <c r="P1" s="44"/>
      <c r="Q1" s="44"/>
      <c r="R1" s="44"/>
    </row>
    <row r="2" spans="14:18" ht="36.75" customHeight="1">
      <c r="N2" s="44" t="s">
        <v>37</v>
      </c>
      <c r="O2" s="44"/>
      <c r="P2" s="44"/>
      <c r="Q2" s="44"/>
      <c r="R2" s="44"/>
    </row>
    <row r="3" spans="14:18" ht="32.25" customHeight="1">
      <c r="N3" s="44" t="s">
        <v>36</v>
      </c>
      <c r="O3" s="44"/>
      <c r="P3" s="44"/>
      <c r="Q3" s="44"/>
      <c r="R3" s="44"/>
    </row>
    <row r="4" spans="14:18" ht="31.5" customHeight="1">
      <c r="N4" s="44" t="s">
        <v>166</v>
      </c>
      <c r="O4" s="44"/>
      <c r="P4" s="44"/>
      <c r="Q4" s="44"/>
      <c r="R4" s="44"/>
    </row>
    <row r="5" spans="14:17" ht="31.5" customHeight="1">
      <c r="N5" s="1"/>
      <c r="O5" s="12"/>
      <c r="P5" s="12"/>
      <c r="Q5" s="12"/>
    </row>
    <row r="6" spans="1:17" ht="30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44" t="s">
        <v>55</v>
      </c>
      <c r="O6" s="44"/>
      <c r="P6" s="44"/>
      <c r="Q6" s="44"/>
    </row>
    <row r="7" spans="1:17" ht="30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44" t="s">
        <v>37</v>
      </c>
      <c r="O7" s="44"/>
      <c r="P7" s="44"/>
      <c r="Q7" s="44"/>
    </row>
    <row r="8" spans="1:17" ht="30.75">
      <c r="A8" s="8"/>
      <c r="B8" s="11"/>
      <c r="C8" s="9"/>
      <c r="D8" s="9"/>
      <c r="E8" s="9"/>
      <c r="F8" s="9"/>
      <c r="G8" s="8"/>
      <c r="H8" s="8"/>
      <c r="I8" s="8"/>
      <c r="J8" s="8"/>
      <c r="K8" s="8"/>
      <c r="L8" s="8"/>
      <c r="M8" s="8"/>
      <c r="N8" s="44" t="s">
        <v>36</v>
      </c>
      <c r="O8" s="44"/>
      <c r="P8" s="44"/>
      <c r="Q8" s="44"/>
    </row>
    <row r="9" spans="1:17" ht="30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44" t="s">
        <v>143</v>
      </c>
      <c r="O9" s="44"/>
      <c r="P9" s="44"/>
      <c r="Q9" s="44"/>
    </row>
    <row r="10" spans="1:17" ht="33">
      <c r="A10" s="45" t="s">
        <v>102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</row>
    <row r="11" spans="1:17" ht="22.5">
      <c r="A11" s="46"/>
      <c r="B11" s="46"/>
      <c r="C11" s="46"/>
      <c r="D11" s="46"/>
      <c r="E11" s="46"/>
      <c r="F11" s="46"/>
      <c r="G11" s="46"/>
      <c r="H11" s="46"/>
      <c r="I11" s="46"/>
      <c r="J11" s="20"/>
      <c r="K11" s="20"/>
      <c r="L11" s="20"/>
      <c r="M11" s="20"/>
      <c r="N11" s="20"/>
      <c r="O11" s="20"/>
      <c r="P11" s="20"/>
      <c r="Q11" s="20"/>
    </row>
    <row r="12" spans="1:17" ht="30">
      <c r="A12" s="21"/>
      <c r="B12" s="22" t="s">
        <v>6</v>
      </c>
      <c r="C12" s="21"/>
      <c r="D12" s="21"/>
      <c r="E12" s="21"/>
      <c r="F12" s="21"/>
      <c r="G12" s="21"/>
      <c r="H12" s="21"/>
      <c r="I12" s="21"/>
      <c r="J12" s="20"/>
      <c r="K12" s="20"/>
      <c r="L12" s="20"/>
      <c r="M12" s="20"/>
      <c r="N12" s="20"/>
      <c r="O12" s="20"/>
      <c r="P12" s="52" t="s">
        <v>10</v>
      </c>
      <c r="Q12" s="52"/>
    </row>
    <row r="13" spans="1:17" ht="27.75" customHeight="1">
      <c r="A13" s="53" t="s">
        <v>1</v>
      </c>
      <c r="B13" s="53" t="s">
        <v>23</v>
      </c>
      <c r="C13" s="49" t="s">
        <v>2</v>
      </c>
      <c r="D13" s="50"/>
      <c r="E13" s="51"/>
      <c r="F13" s="47" t="s">
        <v>85</v>
      </c>
      <c r="G13" s="49" t="s">
        <v>5</v>
      </c>
      <c r="H13" s="50"/>
      <c r="I13" s="51"/>
      <c r="J13" s="47" t="s">
        <v>86</v>
      </c>
      <c r="K13" s="49" t="s">
        <v>5</v>
      </c>
      <c r="L13" s="50"/>
      <c r="M13" s="51"/>
      <c r="N13" s="47" t="s">
        <v>103</v>
      </c>
      <c r="O13" s="49" t="s">
        <v>5</v>
      </c>
      <c r="P13" s="50"/>
      <c r="Q13" s="51"/>
    </row>
    <row r="14" spans="1:17" ht="319.5" customHeight="1">
      <c r="A14" s="54"/>
      <c r="B14" s="54"/>
      <c r="C14" s="24" t="s">
        <v>35</v>
      </c>
      <c r="D14" s="24" t="s">
        <v>3</v>
      </c>
      <c r="E14" s="24" t="s">
        <v>4</v>
      </c>
      <c r="F14" s="48"/>
      <c r="G14" s="24" t="s">
        <v>11</v>
      </c>
      <c r="H14" s="24" t="s">
        <v>12</v>
      </c>
      <c r="I14" s="24" t="s">
        <v>13</v>
      </c>
      <c r="J14" s="48"/>
      <c r="K14" s="24" t="s">
        <v>11</v>
      </c>
      <c r="L14" s="24" t="s">
        <v>12</v>
      </c>
      <c r="M14" s="24" t="s">
        <v>13</v>
      </c>
      <c r="N14" s="48"/>
      <c r="O14" s="24" t="s">
        <v>11</v>
      </c>
      <c r="P14" s="24" t="s">
        <v>12</v>
      </c>
      <c r="Q14" s="24" t="s">
        <v>13</v>
      </c>
    </row>
    <row r="15" spans="1:17" ht="123" customHeight="1">
      <c r="A15" s="25" t="s">
        <v>14</v>
      </c>
      <c r="B15" s="5" t="s">
        <v>87</v>
      </c>
      <c r="C15" s="23"/>
      <c r="D15" s="13"/>
      <c r="E15" s="13"/>
      <c r="F15" s="41">
        <f>G15+H15+I15</f>
        <v>2186.417</v>
      </c>
      <c r="G15" s="2">
        <f>G16</f>
        <v>0</v>
      </c>
      <c r="H15" s="2">
        <f>H16</f>
        <v>0</v>
      </c>
      <c r="I15" s="41">
        <f>I16</f>
        <v>2186.417</v>
      </c>
      <c r="J15" s="2">
        <f>K15+L15+M15</f>
        <v>0</v>
      </c>
      <c r="K15" s="2">
        <f>K16</f>
        <v>0</v>
      </c>
      <c r="L15" s="2">
        <f>L16</f>
        <v>0</v>
      </c>
      <c r="M15" s="2">
        <f>M16</f>
        <v>0</v>
      </c>
      <c r="N15" s="2">
        <f>O15+P15+Q15</f>
        <v>0</v>
      </c>
      <c r="O15" s="2">
        <f>O16</f>
        <v>0</v>
      </c>
      <c r="P15" s="2">
        <f>P16</f>
        <v>0</v>
      </c>
      <c r="Q15" s="2">
        <f>Q16</f>
        <v>0</v>
      </c>
    </row>
    <row r="16" spans="1:17" ht="64.5" customHeight="1">
      <c r="A16" s="25" t="s">
        <v>32</v>
      </c>
      <c r="B16" s="26" t="s">
        <v>101</v>
      </c>
      <c r="C16" s="27" t="s">
        <v>88</v>
      </c>
      <c r="D16" s="28" t="s">
        <v>89</v>
      </c>
      <c r="E16" s="28" t="s">
        <v>22</v>
      </c>
      <c r="F16" s="10">
        <f>I16</f>
        <v>2186.417</v>
      </c>
      <c r="G16" s="19">
        <v>0</v>
      </c>
      <c r="H16" s="19">
        <v>0</v>
      </c>
      <c r="I16" s="10">
        <v>2186.417</v>
      </c>
      <c r="J16" s="2"/>
      <c r="K16" s="2"/>
      <c r="L16" s="2"/>
      <c r="M16" s="2"/>
      <c r="N16" s="2"/>
      <c r="O16" s="2"/>
      <c r="P16" s="2"/>
      <c r="Q16" s="2"/>
    </row>
    <row r="17" spans="1:17" ht="54">
      <c r="A17" s="25" t="s">
        <v>15</v>
      </c>
      <c r="B17" s="5" t="s">
        <v>58</v>
      </c>
      <c r="C17" s="23"/>
      <c r="D17" s="13"/>
      <c r="E17" s="13"/>
      <c r="F17" s="2">
        <f>G17+H17+I17</f>
        <v>303.5</v>
      </c>
      <c r="G17" s="2">
        <f>G18</f>
        <v>0</v>
      </c>
      <c r="H17" s="2">
        <f>H18</f>
        <v>0</v>
      </c>
      <c r="I17" s="2">
        <f>I18</f>
        <v>303.5</v>
      </c>
      <c r="J17" s="2">
        <f>K17+L17+M17</f>
        <v>0</v>
      </c>
      <c r="K17" s="2">
        <f>K18</f>
        <v>0</v>
      </c>
      <c r="L17" s="2">
        <f>L18</f>
        <v>0</v>
      </c>
      <c r="M17" s="2">
        <f>M18</f>
        <v>0</v>
      </c>
      <c r="N17" s="2">
        <f>O17+P17+Q17</f>
        <v>0</v>
      </c>
      <c r="O17" s="2">
        <f>O18</f>
        <v>0</v>
      </c>
      <c r="P17" s="2">
        <f>P18</f>
        <v>0</v>
      </c>
      <c r="Q17" s="2">
        <f>Q18</f>
        <v>0</v>
      </c>
    </row>
    <row r="18" spans="1:17" ht="66.75" customHeight="1">
      <c r="A18" s="25" t="s">
        <v>33</v>
      </c>
      <c r="B18" s="15" t="s">
        <v>104</v>
      </c>
      <c r="C18" s="27" t="s">
        <v>59</v>
      </c>
      <c r="D18" s="28" t="s">
        <v>144</v>
      </c>
      <c r="E18" s="28" t="s">
        <v>22</v>
      </c>
      <c r="F18" s="3">
        <f>I18</f>
        <v>303.5</v>
      </c>
      <c r="G18" s="19">
        <v>0</v>
      </c>
      <c r="H18" s="19">
        <v>0</v>
      </c>
      <c r="I18" s="3">
        <v>303.5</v>
      </c>
      <c r="J18" s="2"/>
      <c r="K18" s="2"/>
      <c r="L18" s="2"/>
      <c r="M18" s="2"/>
      <c r="N18" s="2"/>
      <c r="O18" s="2"/>
      <c r="P18" s="2"/>
      <c r="Q18" s="2"/>
    </row>
    <row r="19" spans="1:17" ht="54">
      <c r="A19" s="25" t="s">
        <v>26</v>
      </c>
      <c r="B19" s="5" t="s">
        <v>24</v>
      </c>
      <c r="C19" s="23"/>
      <c r="D19" s="13"/>
      <c r="E19" s="13"/>
      <c r="F19" s="2">
        <f>G19+H19+I19</f>
        <v>11292</v>
      </c>
      <c r="G19" s="2">
        <f>G20+G21+G22</f>
        <v>0</v>
      </c>
      <c r="H19" s="2">
        <f>H20+H21+H22</f>
        <v>0</v>
      </c>
      <c r="I19" s="2">
        <f>I20+I21+I22</f>
        <v>11292</v>
      </c>
      <c r="J19" s="2">
        <f>K19+L19+M19</f>
        <v>4500</v>
      </c>
      <c r="K19" s="2">
        <f>K20+K21+K22</f>
        <v>0</v>
      </c>
      <c r="L19" s="2">
        <f>L20+L21+L22</f>
        <v>0</v>
      </c>
      <c r="M19" s="2">
        <f>M20+M21+M22</f>
        <v>4500</v>
      </c>
      <c r="N19" s="2">
        <f>O19+P19+Q19</f>
        <v>4500</v>
      </c>
      <c r="O19" s="2">
        <f>O20+O21+O22</f>
        <v>0</v>
      </c>
      <c r="P19" s="2">
        <f>P20+P21+P22</f>
        <v>0</v>
      </c>
      <c r="Q19" s="2">
        <f>Q20+Q21+Q22</f>
        <v>4500</v>
      </c>
    </row>
    <row r="20" spans="1:17" ht="68.25" customHeight="1">
      <c r="A20" s="25" t="s">
        <v>34</v>
      </c>
      <c r="B20" s="29" t="s">
        <v>31</v>
      </c>
      <c r="C20" s="27" t="s">
        <v>25</v>
      </c>
      <c r="D20" s="28" t="s">
        <v>39</v>
      </c>
      <c r="E20" s="28" t="s">
        <v>22</v>
      </c>
      <c r="F20" s="3">
        <f>I20</f>
        <v>2942</v>
      </c>
      <c r="G20" s="19">
        <v>0</v>
      </c>
      <c r="H20" s="19">
        <v>0</v>
      </c>
      <c r="I20" s="3">
        <v>2942</v>
      </c>
      <c r="J20" s="3">
        <f>M20</f>
        <v>4500</v>
      </c>
      <c r="K20" s="19">
        <v>0</v>
      </c>
      <c r="L20" s="19">
        <v>0</v>
      </c>
      <c r="M20" s="3">
        <v>4500</v>
      </c>
      <c r="N20" s="3">
        <f>Q20</f>
        <v>4500</v>
      </c>
      <c r="O20" s="19">
        <v>0</v>
      </c>
      <c r="P20" s="19">
        <v>0</v>
      </c>
      <c r="Q20" s="3">
        <v>4500</v>
      </c>
    </row>
    <row r="21" spans="1:17" ht="83.25">
      <c r="A21" s="25" t="s">
        <v>90</v>
      </c>
      <c r="B21" s="29" t="s">
        <v>165</v>
      </c>
      <c r="C21" s="27" t="s">
        <v>25</v>
      </c>
      <c r="D21" s="28" t="s">
        <v>105</v>
      </c>
      <c r="E21" s="28" t="s">
        <v>22</v>
      </c>
      <c r="F21" s="3">
        <f>I21</f>
        <v>4300</v>
      </c>
      <c r="G21" s="19">
        <v>0</v>
      </c>
      <c r="H21" s="19">
        <v>0</v>
      </c>
      <c r="I21" s="3">
        <v>4300</v>
      </c>
      <c r="J21" s="3"/>
      <c r="K21" s="19"/>
      <c r="L21" s="19"/>
      <c r="M21" s="3"/>
      <c r="N21" s="3"/>
      <c r="O21" s="19"/>
      <c r="P21" s="19"/>
      <c r="Q21" s="3"/>
    </row>
    <row r="22" spans="1:17" ht="69.75" customHeight="1">
      <c r="A22" s="25" t="s">
        <v>91</v>
      </c>
      <c r="B22" s="29" t="s">
        <v>60</v>
      </c>
      <c r="C22" s="27" t="s">
        <v>25</v>
      </c>
      <c r="D22" s="28" t="s">
        <v>61</v>
      </c>
      <c r="E22" s="28" t="s">
        <v>22</v>
      </c>
      <c r="F22" s="3">
        <f>I22</f>
        <v>4050</v>
      </c>
      <c r="G22" s="19">
        <v>0</v>
      </c>
      <c r="H22" s="19">
        <v>0</v>
      </c>
      <c r="I22" s="3">
        <v>4050</v>
      </c>
      <c r="J22" s="3"/>
      <c r="K22" s="19"/>
      <c r="L22" s="19"/>
      <c r="M22" s="3"/>
      <c r="N22" s="3"/>
      <c r="O22" s="19"/>
      <c r="P22" s="19"/>
      <c r="Q22" s="3"/>
    </row>
    <row r="23" spans="1:17" ht="70.5" customHeight="1">
      <c r="A23" s="25" t="s">
        <v>43</v>
      </c>
      <c r="B23" s="5" t="s">
        <v>21</v>
      </c>
      <c r="C23" s="23"/>
      <c r="D23" s="13"/>
      <c r="E23" s="13"/>
      <c r="F23" s="2">
        <f>G23+H23+I23</f>
        <v>997.8300000000002</v>
      </c>
      <c r="G23" s="2">
        <f>G24+G25+G26+G27+G28+G29+G30+G31+G32</f>
        <v>0</v>
      </c>
      <c r="H23" s="2">
        <f>H24+H25+H26+H27+H28+H29+H30+H31+H32</f>
        <v>0</v>
      </c>
      <c r="I23" s="2">
        <f>I24+I25+I26+I27+I28+I29+I30+I31+I32</f>
        <v>997.8300000000002</v>
      </c>
      <c r="J23" s="4">
        <f>K23+L23+M23</f>
        <v>2392</v>
      </c>
      <c r="K23" s="2">
        <f>K24+K25+K26+K27+K28+K29+K30+K31</f>
        <v>0</v>
      </c>
      <c r="L23" s="2">
        <f>L24+L25+L26+L27+L28+L29+L30+L31</f>
        <v>0</v>
      </c>
      <c r="M23" s="2">
        <f>M24+M25+M26+M27+M28+M29+M30+M31</f>
        <v>2392</v>
      </c>
      <c r="N23" s="4">
        <f>O23+P23+Q23</f>
        <v>0</v>
      </c>
      <c r="O23" s="2">
        <f>O24+O25+O26+O27+O28+O29+O30+O31</f>
        <v>0</v>
      </c>
      <c r="P23" s="2">
        <f>P24+P25+P26+P27+P28+P29+P30+P31</f>
        <v>0</v>
      </c>
      <c r="Q23" s="2">
        <f>Q24+Q25+Q26+Q27+Q28+Q29+Q30+Q31</f>
        <v>0</v>
      </c>
    </row>
    <row r="24" spans="1:17" ht="55.5">
      <c r="A24" s="25" t="s">
        <v>44</v>
      </c>
      <c r="B24" s="29" t="s">
        <v>106</v>
      </c>
      <c r="C24" s="27" t="s">
        <v>0</v>
      </c>
      <c r="D24" s="28" t="s">
        <v>54</v>
      </c>
      <c r="E24" s="28" t="s">
        <v>48</v>
      </c>
      <c r="F24" s="3">
        <f aca="true" t="shared" si="0" ref="F24:F30">I24</f>
        <v>92.2</v>
      </c>
      <c r="G24" s="3">
        <v>0</v>
      </c>
      <c r="H24" s="3">
        <v>0</v>
      </c>
      <c r="I24" s="3">
        <v>92.2</v>
      </c>
      <c r="J24" s="4"/>
      <c r="K24" s="4"/>
      <c r="L24" s="4"/>
      <c r="M24" s="4"/>
      <c r="N24" s="4"/>
      <c r="O24" s="4"/>
      <c r="P24" s="4"/>
      <c r="Q24" s="4"/>
    </row>
    <row r="25" spans="1:17" ht="55.5">
      <c r="A25" s="25" t="s">
        <v>62</v>
      </c>
      <c r="B25" s="29" t="s">
        <v>107</v>
      </c>
      <c r="C25" s="27" t="s">
        <v>0</v>
      </c>
      <c r="D25" s="28" t="s">
        <v>49</v>
      </c>
      <c r="E25" s="28" t="s">
        <v>48</v>
      </c>
      <c r="F25" s="10">
        <f t="shared" si="0"/>
        <v>31</v>
      </c>
      <c r="G25" s="3">
        <v>0</v>
      </c>
      <c r="H25" s="3">
        <v>0</v>
      </c>
      <c r="I25" s="10">
        <v>31</v>
      </c>
      <c r="J25" s="4"/>
      <c r="K25" s="4"/>
      <c r="L25" s="4"/>
      <c r="M25" s="4"/>
      <c r="N25" s="4"/>
      <c r="O25" s="4"/>
      <c r="P25" s="4"/>
      <c r="Q25" s="2"/>
    </row>
    <row r="26" spans="1:17" ht="55.5">
      <c r="A26" s="38" t="s">
        <v>63</v>
      </c>
      <c r="B26" s="29" t="s">
        <v>108</v>
      </c>
      <c r="C26" s="27" t="s">
        <v>0</v>
      </c>
      <c r="D26" s="28" t="s">
        <v>50</v>
      </c>
      <c r="E26" s="28" t="s">
        <v>48</v>
      </c>
      <c r="F26" s="3">
        <f t="shared" si="0"/>
        <v>100</v>
      </c>
      <c r="G26" s="3">
        <v>0</v>
      </c>
      <c r="H26" s="3">
        <v>0</v>
      </c>
      <c r="I26" s="3">
        <v>100</v>
      </c>
      <c r="J26" s="4"/>
      <c r="K26" s="4"/>
      <c r="L26" s="4"/>
      <c r="M26" s="4"/>
      <c r="N26" s="4"/>
      <c r="O26" s="4"/>
      <c r="P26" s="4"/>
      <c r="Q26" s="2"/>
    </row>
    <row r="27" spans="1:17" ht="55.5">
      <c r="A27" s="25" t="s">
        <v>64</v>
      </c>
      <c r="B27" s="29" t="s">
        <v>109</v>
      </c>
      <c r="C27" s="27" t="s">
        <v>0</v>
      </c>
      <c r="D27" s="28" t="s">
        <v>51</v>
      </c>
      <c r="E27" s="28" t="s">
        <v>48</v>
      </c>
      <c r="F27" s="3">
        <f t="shared" si="0"/>
        <v>45</v>
      </c>
      <c r="G27" s="3">
        <v>0</v>
      </c>
      <c r="H27" s="3">
        <v>0</v>
      </c>
      <c r="I27" s="3">
        <v>45</v>
      </c>
      <c r="J27" s="4"/>
      <c r="K27" s="4"/>
      <c r="L27" s="4"/>
      <c r="M27" s="4"/>
      <c r="N27" s="4"/>
      <c r="O27" s="4"/>
      <c r="P27" s="4"/>
      <c r="Q27" s="2"/>
    </row>
    <row r="28" spans="1:17" ht="55.5">
      <c r="A28" s="25" t="s">
        <v>110</v>
      </c>
      <c r="B28" s="29" t="s">
        <v>111</v>
      </c>
      <c r="C28" s="27" t="s">
        <v>0</v>
      </c>
      <c r="D28" s="28" t="s">
        <v>52</v>
      </c>
      <c r="E28" s="28" t="s">
        <v>48</v>
      </c>
      <c r="F28" s="3">
        <f t="shared" si="0"/>
        <v>400</v>
      </c>
      <c r="G28" s="3">
        <v>0</v>
      </c>
      <c r="H28" s="3">
        <v>0</v>
      </c>
      <c r="I28" s="3">
        <v>400</v>
      </c>
      <c r="J28" s="4"/>
      <c r="K28" s="4"/>
      <c r="L28" s="4"/>
      <c r="M28" s="4"/>
      <c r="N28" s="4"/>
      <c r="O28" s="4"/>
      <c r="P28" s="4"/>
      <c r="Q28" s="2"/>
    </row>
    <row r="29" spans="1:17" ht="55.5">
      <c r="A29" s="25" t="s">
        <v>112</v>
      </c>
      <c r="B29" s="29" t="s">
        <v>113</v>
      </c>
      <c r="C29" s="27" t="s">
        <v>0</v>
      </c>
      <c r="D29" s="28" t="s">
        <v>83</v>
      </c>
      <c r="E29" s="28" t="s">
        <v>48</v>
      </c>
      <c r="F29" s="3">
        <f t="shared" si="0"/>
        <v>0</v>
      </c>
      <c r="G29" s="3">
        <v>0</v>
      </c>
      <c r="H29" s="3">
        <v>0</v>
      </c>
      <c r="I29" s="3">
        <v>0</v>
      </c>
      <c r="J29" s="10">
        <f>M29</f>
        <v>614</v>
      </c>
      <c r="K29" s="3">
        <v>0</v>
      </c>
      <c r="L29" s="3">
        <v>0</v>
      </c>
      <c r="M29" s="10">
        <v>614</v>
      </c>
      <c r="N29" s="10">
        <f>Q29</f>
        <v>0</v>
      </c>
      <c r="O29" s="3">
        <v>0</v>
      </c>
      <c r="P29" s="3">
        <v>0</v>
      </c>
      <c r="Q29" s="10">
        <v>0</v>
      </c>
    </row>
    <row r="30" spans="1:17" ht="55.5">
      <c r="A30" s="25" t="s">
        <v>114</v>
      </c>
      <c r="B30" s="29" t="s">
        <v>115</v>
      </c>
      <c r="C30" s="27" t="s">
        <v>0</v>
      </c>
      <c r="D30" s="28" t="s">
        <v>84</v>
      </c>
      <c r="E30" s="28" t="s">
        <v>48</v>
      </c>
      <c r="F30" s="3">
        <f t="shared" si="0"/>
        <v>0</v>
      </c>
      <c r="G30" s="3">
        <v>0</v>
      </c>
      <c r="H30" s="3">
        <v>0</v>
      </c>
      <c r="I30" s="3">
        <v>0</v>
      </c>
      <c r="J30" s="10">
        <f>M30</f>
        <v>1778</v>
      </c>
      <c r="K30" s="3">
        <v>0</v>
      </c>
      <c r="L30" s="3">
        <v>0</v>
      </c>
      <c r="M30" s="10">
        <v>1778</v>
      </c>
      <c r="N30" s="10">
        <f>Q30</f>
        <v>0</v>
      </c>
      <c r="O30" s="3">
        <v>0</v>
      </c>
      <c r="P30" s="3">
        <v>0</v>
      </c>
      <c r="Q30" s="10">
        <v>0</v>
      </c>
    </row>
    <row r="31" spans="1:17" ht="111">
      <c r="A31" s="25" t="s">
        <v>116</v>
      </c>
      <c r="B31" s="29" t="s">
        <v>162</v>
      </c>
      <c r="C31" s="27" t="s">
        <v>0</v>
      </c>
      <c r="D31" s="28" t="s">
        <v>93</v>
      </c>
      <c r="E31" s="28" t="s">
        <v>48</v>
      </c>
      <c r="F31" s="10">
        <f>I31</f>
        <v>33.2</v>
      </c>
      <c r="G31" s="3">
        <v>0</v>
      </c>
      <c r="H31" s="3">
        <v>0</v>
      </c>
      <c r="I31" s="10">
        <v>33.2</v>
      </c>
      <c r="J31" s="4"/>
      <c r="K31" s="4"/>
      <c r="L31" s="4"/>
      <c r="M31" s="4"/>
      <c r="N31" s="4"/>
      <c r="O31" s="4"/>
      <c r="P31" s="4"/>
      <c r="Q31" s="2"/>
    </row>
    <row r="32" spans="1:17" ht="126" customHeight="1">
      <c r="A32" s="25" t="s">
        <v>145</v>
      </c>
      <c r="B32" s="29" t="s">
        <v>146</v>
      </c>
      <c r="C32" s="27" t="s">
        <v>0</v>
      </c>
      <c r="D32" s="28" t="s">
        <v>147</v>
      </c>
      <c r="E32" s="28" t="s">
        <v>22</v>
      </c>
      <c r="F32" s="10">
        <f>I32</f>
        <v>296.43</v>
      </c>
      <c r="G32" s="3">
        <v>0</v>
      </c>
      <c r="H32" s="3">
        <v>0</v>
      </c>
      <c r="I32" s="10">
        <v>296.43</v>
      </c>
      <c r="J32" s="4"/>
      <c r="K32" s="4"/>
      <c r="L32" s="4"/>
      <c r="M32" s="4"/>
      <c r="N32" s="4"/>
      <c r="O32" s="4"/>
      <c r="P32" s="4"/>
      <c r="Q32" s="2"/>
    </row>
    <row r="33" spans="1:17" ht="54">
      <c r="A33" s="25" t="s">
        <v>65</v>
      </c>
      <c r="B33" s="5" t="s">
        <v>40</v>
      </c>
      <c r="C33" s="23"/>
      <c r="D33" s="13"/>
      <c r="E33" s="13"/>
      <c r="F33" s="2">
        <f>G33+H33+I33</f>
        <v>4693.7</v>
      </c>
      <c r="G33" s="2">
        <f>G34+G35+G36+G37+G38</f>
        <v>0</v>
      </c>
      <c r="H33" s="2">
        <f>H34+H35+H36+H37+H38</f>
        <v>0</v>
      </c>
      <c r="I33" s="2">
        <f>I34+I35+I36+I37+I38</f>
        <v>4693.7</v>
      </c>
      <c r="J33" s="4">
        <f>K33+L33+M33</f>
        <v>0</v>
      </c>
      <c r="K33" s="2">
        <f>K34+K35+K36+K37</f>
        <v>0</v>
      </c>
      <c r="L33" s="2">
        <f>L34+L35+L36+L37</f>
        <v>0</v>
      </c>
      <c r="M33" s="2">
        <f>M34+M35+M36+M37</f>
        <v>0</v>
      </c>
      <c r="N33" s="4">
        <f>O33+P33+Q33</f>
        <v>0</v>
      </c>
      <c r="O33" s="2">
        <f>O34+O35+O36+O37</f>
        <v>0</v>
      </c>
      <c r="P33" s="2">
        <f>P34+P35+P36+P37</f>
        <v>0</v>
      </c>
      <c r="Q33" s="2">
        <f>Q34+Q35+Q36+Q37</f>
        <v>0</v>
      </c>
    </row>
    <row r="34" spans="1:17" ht="55.5">
      <c r="A34" s="25" t="s">
        <v>66</v>
      </c>
      <c r="B34" s="29" t="s">
        <v>117</v>
      </c>
      <c r="C34" s="27" t="s">
        <v>41</v>
      </c>
      <c r="D34" s="28" t="s">
        <v>118</v>
      </c>
      <c r="E34" s="28" t="s">
        <v>48</v>
      </c>
      <c r="F34" s="3">
        <f>I34</f>
        <v>24</v>
      </c>
      <c r="G34" s="3">
        <v>0</v>
      </c>
      <c r="H34" s="3">
        <v>0</v>
      </c>
      <c r="I34" s="3">
        <v>24</v>
      </c>
      <c r="J34" s="4"/>
      <c r="K34" s="4"/>
      <c r="L34" s="4"/>
      <c r="M34" s="4"/>
      <c r="N34" s="4"/>
      <c r="O34" s="4"/>
      <c r="P34" s="4"/>
      <c r="Q34" s="4"/>
    </row>
    <row r="35" spans="1:17" ht="55.5">
      <c r="A35" s="25" t="s">
        <v>119</v>
      </c>
      <c r="B35" s="29" t="s">
        <v>120</v>
      </c>
      <c r="C35" s="27" t="s">
        <v>41</v>
      </c>
      <c r="D35" s="28" t="s">
        <v>53</v>
      </c>
      <c r="E35" s="28" t="s">
        <v>48</v>
      </c>
      <c r="F35" s="3">
        <f>I35</f>
        <v>130</v>
      </c>
      <c r="G35" s="3">
        <v>0</v>
      </c>
      <c r="H35" s="3">
        <v>0</v>
      </c>
      <c r="I35" s="3">
        <v>130</v>
      </c>
      <c r="J35" s="4"/>
      <c r="K35" s="4"/>
      <c r="L35" s="4"/>
      <c r="M35" s="4"/>
      <c r="N35" s="4"/>
      <c r="O35" s="4"/>
      <c r="P35" s="4"/>
      <c r="Q35" s="4"/>
    </row>
    <row r="36" spans="1:17" ht="33.75" customHeight="1">
      <c r="A36" s="25" t="s">
        <v>121</v>
      </c>
      <c r="B36" s="29" t="s">
        <v>57</v>
      </c>
      <c r="C36" s="27" t="s">
        <v>41</v>
      </c>
      <c r="D36" s="28" t="s">
        <v>56</v>
      </c>
      <c r="E36" s="28" t="s">
        <v>48</v>
      </c>
      <c r="F36" s="3">
        <f>I36</f>
        <v>2000</v>
      </c>
      <c r="G36" s="3">
        <v>0</v>
      </c>
      <c r="H36" s="3">
        <v>0</v>
      </c>
      <c r="I36" s="3">
        <v>2000</v>
      </c>
      <c r="J36" s="4"/>
      <c r="K36" s="4"/>
      <c r="L36" s="4"/>
      <c r="M36" s="4"/>
      <c r="N36" s="4"/>
      <c r="O36" s="4"/>
      <c r="P36" s="4"/>
      <c r="Q36" s="4"/>
    </row>
    <row r="37" spans="1:17" ht="99" customHeight="1">
      <c r="A37" s="25" t="s">
        <v>122</v>
      </c>
      <c r="B37" s="29" t="s">
        <v>149</v>
      </c>
      <c r="C37" s="27" t="s">
        <v>41</v>
      </c>
      <c r="D37" s="28" t="s">
        <v>94</v>
      </c>
      <c r="E37" s="28" t="s">
        <v>48</v>
      </c>
      <c r="F37" s="3">
        <f>I37</f>
        <v>2309.7</v>
      </c>
      <c r="G37" s="3">
        <v>0</v>
      </c>
      <c r="H37" s="3">
        <v>0</v>
      </c>
      <c r="I37" s="3">
        <v>2309.7</v>
      </c>
      <c r="J37" s="4"/>
      <c r="K37" s="4"/>
      <c r="L37" s="4"/>
      <c r="M37" s="4"/>
      <c r="N37" s="4"/>
      <c r="O37" s="4"/>
      <c r="P37" s="4"/>
      <c r="Q37" s="4"/>
    </row>
    <row r="38" spans="1:17" ht="71.25" customHeight="1">
      <c r="A38" s="25" t="s">
        <v>123</v>
      </c>
      <c r="B38" s="29" t="s">
        <v>124</v>
      </c>
      <c r="C38" s="27" t="s">
        <v>41</v>
      </c>
      <c r="D38" s="28" t="s">
        <v>125</v>
      </c>
      <c r="E38" s="28" t="s">
        <v>48</v>
      </c>
      <c r="F38" s="3">
        <f>I38</f>
        <v>230</v>
      </c>
      <c r="G38" s="3">
        <v>0</v>
      </c>
      <c r="H38" s="3">
        <v>0</v>
      </c>
      <c r="I38" s="3">
        <v>230</v>
      </c>
      <c r="J38" s="4"/>
      <c r="K38" s="4"/>
      <c r="L38" s="4"/>
      <c r="M38" s="4"/>
      <c r="N38" s="4"/>
      <c r="O38" s="4"/>
      <c r="P38" s="4"/>
      <c r="Q38" s="4"/>
    </row>
    <row r="39" spans="1:17" ht="54">
      <c r="A39" s="25" t="s">
        <v>67</v>
      </c>
      <c r="B39" s="5" t="s">
        <v>126</v>
      </c>
      <c r="C39" s="23"/>
      <c r="D39" s="13"/>
      <c r="E39" s="13"/>
      <c r="F39" s="2">
        <f>G39+H39+I39</f>
        <v>3915.8</v>
      </c>
      <c r="G39" s="2">
        <f>G40</f>
        <v>0</v>
      </c>
      <c r="H39" s="2">
        <f>H40</f>
        <v>0</v>
      </c>
      <c r="I39" s="2">
        <f>I40+I41</f>
        <v>3915.8</v>
      </c>
      <c r="J39" s="4">
        <f>K39+L39+M39</f>
        <v>0</v>
      </c>
      <c r="K39" s="4">
        <f>K40</f>
        <v>0</v>
      </c>
      <c r="L39" s="4">
        <f>L40</f>
        <v>0</v>
      </c>
      <c r="M39" s="4">
        <f>M40</f>
        <v>0</v>
      </c>
      <c r="N39" s="4">
        <f>O39+P39+Q39</f>
        <v>0</v>
      </c>
      <c r="O39" s="4">
        <f>O40</f>
        <v>0</v>
      </c>
      <c r="P39" s="4">
        <f>P40</f>
        <v>0</v>
      </c>
      <c r="Q39" s="4">
        <f>Q40</f>
        <v>0</v>
      </c>
    </row>
    <row r="40" spans="1:17" ht="63" customHeight="1">
      <c r="A40" s="25" t="s">
        <v>68</v>
      </c>
      <c r="B40" s="29" t="s">
        <v>127</v>
      </c>
      <c r="C40" s="27" t="s">
        <v>128</v>
      </c>
      <c r="D40" s="28" t="s">
        <v>129</v>
      </c>
      <c r="E40" s="28" t="s">
        <v>22</v>
      </c>
      <c r="F40" s="3">
        <f>I40</f>
        <v>3495.9</v>
      </c>
      <c r="G40" s="3">
        <v>0</v>
      </c>
      <c r="H40" s="3">
        <v>0</v>
      </c>
      <c r="I40" s="3">
        <v>3495.9</v>
      </c>
      <c r="J40" s="4"/>
      <c r="K40" s="4"/>
      <c r="L40" s="4"/>
      <c r="M40" s="4"/>
      <c r="N40" s="4"/>
      <c r="O40" s="4"/>
      <c r="P40" s="4"/>
      <c r="Q40" s="4"/>
    </row>
    <row r="41" spans="1:17" ht="60" customHeight="1">
      <c r="A41" s="25" t="s">
        <v>92</v>
      </c>
      <c r="B41" s="29" t="s">
        <v>130</v>
      </c>
      <c r="C41" s="27" t="s">
        <v>128</v>
      </c>
      <c r="D41" s="28" t="s">
        <v>131</v>
      </c>
      <c r="E41" s="28" t="s">
        <v>22</v>
      </c>
      <c r="F41" s="10">
        <f>I41</f>
        <v>419.9</v>
      </c>
      <c r="G41" s="3">
        <v>0</v>
      </c>
      <c r="H41" s="3">
        <v>0</v>
      </c>
      <c r="I41" s="10">
        <v>419.9</v>
      </c>
      <c r="J41" s="4"/>
      <c r="K41" s="4"/>
      <c r="L41" s="4"/>
      <c r="M41" s="4"/>
      <c r="N41" s="4"/>
      <c r="O41" s="4"/>
      <c r="P41" s="4"/>
      <c r="Q41" s="4"/>
    </row>
    <row r="42" spans="1:17" ht="54">
      <c r="A42" s="25" t="s">
        <v>69</v>
      </c>
      <c r="B42" s="5" t="s">
        <v>155</v>
      </c>
      <c r="C42" s="23"/>
      <c r="D42" s="13"/>
      <c r="E42" s="13"/>
      <c r="F42" s="41">
        <f>G42+H42+I42</f>
        <v>310.022</v>
      </c>
      <c r="G42" s="2">
        <f>G43</f>
        <v>0</v>
      </c>
      <c r="H42" s="2">
        <f>H43</f>
        <v>0</v>
      </c>
      <c r="I42" s="41">
        <f>I43</f>
        <v>310.022</v>
      </c>
      <c r="J42" s="4">
        <f>K42+L42+M42</f>
        <v>0</v>
      </c>
      <c r="K42" s="2">
        <f>K43+K44+K45</f>
        <v>0</v>
      </c>
      <c r="L42" s="2">
        <f>L43+L44+L45</f>
        <v>0</v>
      </c>
      <c r="M42" s="2">
        <f>M43+M44+M45</f>
        <v>0</v>
      </c>
      <c r="N42" s="4">
        <f>O42+P42+Q42</f>
        <v>0</v>
      </c>
      <c r="O42" s="4">
        <f>O43</f>
        <v>0</v>
      </c>
      <c r="P42" s="4">
        <f>P43</f>
        <v>0</v>
      </c>
      <c r="Q42" s="4">
        <f>Q43</f>
        <v>0</v>
      </c>
    </row>
    <row r="43" spans="1:17" ht="83.25">
      <c r="A43" s="25" t="s">
        <v>70</v>
      </c>
      <c r="B43" s="29" t="s">
        <v>152</v>
      </c>
      <c r="C43" s="27" t="s">
        <v>153</v>
      </c>
      <c r="D43" s="28" t="s">
        <v>154</v>
      </c>
      <c r="E43" s="28" t="s">
        <v>48</v>
      </c>
      <c r="F43" s="10">
        <f>I43</f>
        <v>310.022</v>
      </c>
      <c r="G43" s="3">
        <v>0</v>
      </c>
      <c r="H43" s="3">
        <v>0</v>
      </c>
      <c r="I43" s="10">
        <v>310.022</v>
      </c>
      <c r="J43" s="4"/>
      <c r="K43" s="4"/>
      <c r="L43" s="4"/>
      <c r="M43" s="4"/>
      <c r="N43" s="4"/>
      <c r="O43" s="4"/>
      <c r="P43" s="4"/>
      <c r="Q43" s="4"/>
    </row>
    <row r="44" spans="1:17" ht="54">
      <c r="A44" s="25" t="s">
        <v>71</v>
      </c>
      <c r="B44" s="5" t="s">
        <v>45</v>
      </c>
      <c r="C44" s="23"/>
      <c r="D44" s="13"/>
      <c r="E44" s="13"/>
      <c r="F44" s="2">
        <f>G44+H44+I44</f>
        <v>245</v>
      </c>
      <c r="G44" s="2">
        <f>G45+G46</f>
        <v>0</v>
      </c>
      <c r="H44" s="2">
        <f>H45+H46</f>
        <v>0</v>
      </c>
      <c r="I44" s="2">
        <f>I45+I46</f>
        <v>245</v>
      </c>
      <c r="J44" s="4">
        <f>K44+L44+M44</f>
        <v>0</v>
      </c>
      <c r="K44" s="2">
        <f>K45+K46</f>
        <v>0</v>
      </c>
      <c r="L44" s="2">
        <f>L45+L46</f>
        <v>0</v>
      </c>
      <c r="M44" s="2">
        <f>M45+M46</f>
        <v>0</v>
      </c>
      <c r="N44" s="4">
        <f>O44+P44+Q44</f>
        <v>0</v>
      </c>
      <c r="O44" s="4">
        <f>O45</f>
        <v>0</v>
      </c>
      <c r="P44" s="4">
        <f>P45</f>
        <v>0</v>
      </c>
      <c r="Q44" s="4">
        <f>Q45</f>
        <v>0</v>
      </c>
    </row>
    <row r="45" spans="1:17" ht="55.5">
      <c r="A45" s="25" t="s">
        <v>72</v>
      </c>
      <c r="B45" s="29" t="s">
        <v>151</v>
      </c>
      <c r="C45" s="27" t="s">
        <v>47</v>
      </c>
      <c r="D45" s="28" t="s">
        <v>95</v>
      </c>
      <c r="E45" s="28" t="s">
        <v>22</v>
      </c>
      <c r="F45" s="3">
        <f>I45</f>
        <v>140</v>
      </c>
      <c r="G45" s="3">
        <v>0</v>
      </c>
      <c r="H45" s="3">
        <v>0</v>
      </c>
      <c r="I45" s="3">
        <v>140</v>
      </c>
      <c r="J45" s="4"/>
      <c r="K45" s="4"/>
      <c r="L45" s="4"/>
      <c r="M45" s="4"/>
      <c r="N45" s="4"/>
      <c r="O45" s="4"/>
      <c r="P45" s="4"/>
      <c r="Q45" s="4"/>
    </row>
    <row r="46" spans="1:17" ht="83.25">
      <c r="A46" s="25" t="s">
        <v>97</v>
      </c>
      <c r="B46" s="29" t="s">
        <v>150</v>
      </c>
      <c r="C46" s="27" t="s">
        <v>47</v>
      </c>
      <c r="D46" s="28" t="s">
        <v>132</v>
      </c>
      <c r="E46" s="28" t="s">
        <v>22</v>
      </c>
      <c r="F46" s="3">
        <f>I46</f>
        <v>105</v>
      </c>
      <c r="G46" s="3">
        <v>0</v>
      </c>
      <c r="H46" s="3">
        <v>0</v>
      </c>
      <c r="I46" s="3">
        <v>105</v>
      </c>
      <c r="J46" s="4"/>
      <c r="K46" s="4"/>
      <c r="L46" s="4"/>
      <c r="M46" s="4"/>
      <c r="N46" s="4"/>
      <c r="O46" s="4"/>
      <c r="P46" s="4"/>
      <c r="Q46" s="4"/>
    </row>
    <row r="47" spans="1:17" ht="27.75">
      <c r="A47" s="25" t="s">
        <v>73</v>
      </c>
      <c r="B47" s="5" t="s">
        <v>74</v>
      </c>
      <c r="C47" s="23"/>
      <c r="D47" s="13"/>
      <c r="E47" s="13"/>
      <c r="F47" s="40">
        <f>G47+H47+I47</f>
        <v>3656.97415</v>
      </c>
      <c r="G47" s="2">
        <f>G48</f>
        <v>0</v>
      </c>
      <c r="H47" s="2">
        <f>H48</f>
        <v>0</v>
      </c>
      <c r="I47" s="40">
        <f>I48+I49+I50</f>
        <v>3656.97415</v>
      </c>
      <c r="J47" s="4">
        <f>K47+L47+M47</f>
        <v>0</v>
      </c>
      <c r="K47" s="4">
        <f>K48</f>
        <v>0</v>
      </c>
      <c r="L47" s="4">
        <f>L48</f>
        <v>0</v>
      </c>
      <c r="M47" s="4">
        <f>M48</f>
        <v>0</v>
      </c>
      <c r="N47" s="4">
        <f>O47+P47+Q47</f>
        <v>0</v>
      </c>
      <c r="O47" s="4">
        <f>O48</f>
        <v>0</v>
      </c>
      <c r="P47" s="4">
        <f>P48</f>
        <v>0</v>
      </c>
      <c r="Q47" s="4">
        <f>Q48</f>
        <v>0</v>
      </c>
    </row>
    <row r="48" spans="1:17" ht="55.5">
      <c r="A48" s="25" t="s">
        <v>75</v>
      </c>
      <c r="B48" s="29" t="s">
        <v>164</v>
      </c>
      <c r="C48" s="27" t="s">
        <v>76</v>
      </c>
      <c r="D48" s="28" t="s">
        <v>133</v>
      </c>
      <c r="E48" s="28" t="s">
        <v>22</v>
      </c>
      <c r="F48" s="3">
        <f>I48</f>
        <v>743.9</v>
      </c>
      <c r="G48" s="3">
        <v>0</v>
      </c>
      <c r="H48" s="3">
        <v>0</v>
      </c>
      <c r="I48" s="3">
        <v>743.9</v>
      </c>
      <c r="J48" s="4"/>
      <c r="K48" s="4"/>
      <c r="L48" s="4"/>
      <c r="M48" s="4"/>
      <c r="N48" s="4"/>
      <c r="O48" s="4"/>
      <c r="P48" s="4"/>
      <c r="Q48" s="4"/>
    </row>
    <row r="49" spans="1:17" ht="55.5">
      <c r="A49" s="25" t="s">
        <v>156</v>
      </c>
      <c r="B49" s="29" t="s">
        <v>163</v>
      </c>
      <c r="C49" s="27" t="s">
        <v>76</v>
      </c>
      <c r="D49" s="28" t="s">
        <v>96</v>
      </c>
      <c r="E49" s="28" t="s">
        <v>48</v>
      </c>
      <c r="F49" s="3">
        <f>I49</f>
        <v>1101.4</v>
      </c>
      <c r="G49" s="3">
        <v>0</v>
      </c>
      <c r="H49" s="3">
        <v>0</v>
      </c>
      <c r="I49" s="3">
        <v>1101.4</v>
      </c>
      <c r="J49" s="4"/>
      <c r="K49" s="4"/>
      <c r="L49" s="4"/>
      <c r="M49" s="4"/>
      <c r="N49" s="4"/>
      <c r="O49" s="4"/>
      <c r="P49" s="4"/>
      <c r="Q49" s="4"/>
    </row>
    <row r="50" spans="1:17" ht="96.75" customHeight="1">
      <c r="A50" s="38" t="s">
        <v>157</v>
      </c>
      <c r="B50" s="29" t="s">
        <v>161</v>
      </c>
      <c r="C50" s="27" t="s">
        <v>76</v>
      </c>
      <c r="D50" s="28" t="s">
        <v>148</v>
      </c>
      <c r="E50" s="28" t="s">
        <v>48</v>
      </c>
      <c r="F50" s="42">
        <f>I50</f>
        <v>1811.67415</v>
      </c>
      <c r="G50" s="3">
        <v>0</v>
      </c>
      <c r="H50" s="3">
        <v>0</v>
      </c>
      <c r="I50" s="42">
        <v>1811.67415</v>
      </c>
      <c r="J50" s="4"/>
      <c r="K50" s="4"/>
      <c r="L50" s="4"/>
      <c r="M50" s="4"/>
      <c r="N50" s="4"/>
      <c r="O50" s="4"/>
      <c r="P50" s="4"/>
      <c r="Q50" s="4"/>
    </row>
    <row r="51" spans="1:17" ht="54">
      <c r="A51" s="25" t="s">
        <v>158</v>
      </c>
      <c r="B51" s="5" t="s">
        <v>134</v>
      </c>
      <c r="C51" s="23"/>
      <c r="D51" s="13"/>
      <c r="E51" s="13"/>
      <c r="F51" s="2">
        <f>G51+H51+I51</f>
        <v>400</v>
      </c>
      <c r="G51" s="2">
        <f>G52</f>
        <v>0</v>
      </c>
      <c r="H51" s="2">
        <f>H52</f>
        <v>0</v>
      </c>
      <c r="I51" s="2">
        <f>I52</f>
        <v>400</v>
      </c>
      <c r="J51" s="4">
        <f>K51+L51+M51</f>
        <v>0</v>
      </c>
      <c r="K51" s="4">
        <f>K52</f>
        <v>0</v>
      </c>
      <c r="L51" s="4">
        <f>L52</f>
        <v>0</v>
      </c>
      <c r="M51" s="4">
        <f>M52</f>
        <v>0</v>
      </c>
      <c r="N51" s="4">
        <f>O51+P51+Q51</f>
        <v>0</v>
      </c>
      <c r="O51" s="4">
        <f>O52</f>
        <v>0</v>
      </c>
      <c r="P51" s="4">
        <f>P52</f>
        <v>0</v>
      </c>
      <c r="Q51" s="4">
        <f>Q52</f>
        <v>0</v>
      </c>
    </row>
    <row r="52" spans="1:17" ht="55.5">
      <c r="A52" s="25" t="s">
        <v>159</v>
      </c>
      <c r="B52" s="29" t="s">
        <v>135</v>
      </c>
      <c r="C52" s="27" t="s">
        <v>136</v>
      </c>
      <c r="D52" s="28" t="s">
        <v>137</v>
      </c>
      <c r="E52" s="28" t="s">
        <v>22</v>
      </c>
      <c r="F52" s="3">
        <f>I52</f>
        <v>400</v>
      </c>
      <c r="G52" s="3">
        <v>0</v>
      </c>
      <c r="H52" s="3">
        <v>0</v>
      </c>
      <c r="I52" s="3">
        <v>400</v>
      </c>
      <c r="J52" s="4"/>
      <c r="K52" s="4"/>
      <c r="L52" s="4"/>
      <c r="M52" s="4"/>
      <c r="N52" s="4"/>
      <c r="O52" s="4"/>
      <c r="P52" s="4"/>
      <c r="Q52" s="4"/>
    </row>
    <row r="53" spans="1:17" ht="27">
      <c r="A53" s="30"/>
      <c r="B53" s="31" t="s">
        <v>8</v>
      </c>
      <c r="C53" s="32"/>
      <c r="D53" s="32"/>
      <c r="E53" s="32"/>
      <c r="F53" s="40">
        <f>G53+H53+I53</f>
        <v>28001.243150000002</v>
      </c>
      <c r="G53" s="4">
        <f>G15+G17+G19+G23+G33+G39+G42+G44+G47+G51</f>
        <v>0</v>
      </c>
      <c r="H53" s="4">
        <f>H15+H17+H19+H23+H33+H39+H42+H44+H47+H51</f>
        <v>0</v>
      </c>
      <c r="I53" s="40">
        <f>I15+I17+I19+I23+I33+I39+I42+I44+I47+I51</f>
        <v>28001.243150000002</v>
      </c>
      <c r="J53" s="2">
        <f>K53+L53+M53</f>
        <v>6892</v>
      </c>
      <c r="K53" s="4">
        <f>K15+K17+K19+K23+K33+K39+K44+K47+K51</f>
        <v>0</v>
      </c>
      <c r="L53" s="4">
        <f>L15+L17+L19+L23+L33+L39+L44+L47+L51</f>
        <v>0</v>
      </c>
      <c r="M53" s="4">
        <f>M15+M17+M19+M23+M33+M39+M44+M47+M51</f>
        <v>6892</v>
      </c>
      <c r="N53" s="2">
        <f>O53+P53+Q53</f>
        <v>4500</v>
      </c>
      <c r="O53" s="4">
        <f>O15+O17+O19+O23+O33+O39+O44+O47+O51</f>
        <v>0</v>
      </c>
      <c r="P53" s="4">
        <f>P15+P17+P19+P23+P33+P39+P44+P47+P51</f>
        <v>0</v>
      </c>
      <c r="Q53" s="4">
        <f>Q15+Q17+Q19+Q23+Q33+Q39+Q44+Q47+Q51</f>
        <v>4500</v>
      </c>
    </row>
    <row r="54" spans="1:17" ht="27">
      <c r="A54" s="33"/>
      <c r="B54" s="34"/>
      <c r="C54" s="35"/>
      <c r="D54" s="35"/>
      <c r="E54" s="35"/>
      <c r="F54" s="36"/>
      <c r="G54" s="6"/>
      <c r="H54" s="6"/>
      <c r="I54" s="36"/>
      <c r="J54" s="36"/>
      <c r="K54" s="6"/>
      <c r="L54" s="6"/>
      <c r="M54" s="6"/>
      <c r="N54" s="36"/>
      <c r="O54" s="6"/>
      <c r="P54" s="6"/>
      <c r="Q54" s="6"/>
    </row>
    <row r="55" spans="1:17" ht="27">
      <c r="A55" s="33"/>
      <c r="B55" s="34"/>
      <c r="C55" s="35"/>
      <c r="D55" s="35"/>
      <c r="E55" s="35"/>
      <c r="F55" s="36"/>
      <c r="G55" s="6"/>
      <c r="H55" s="6"/>
      <c r="I55" s="36"/>
      <c r="J55" s="36"/>
      <c r="K55" s="6"/>
      <c r="L55" s="6"/>
      <c r="M55" s="6"/>
      <c r="N55" s="36"/>
      <c r="O55" s="6"/>
      <c r="P55" s="6"/>
      <c r="Q55" s="6"/>
    </row>
    <row r="56" spans="1:17" ht="27">
      <c r="A56" s="33"/>
      <c r="B56" s="34"/>
      <c r="C56" s="35"/>
      <c r="D56" s="35"/>
      <c r="E56" s="35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36"/>
    </row>
    <row r="57" spans="1:17" ht="27">
      <c r="A57" s="33"/>
      <c r="B57" s="34" t="s">
        <v>16</v>
      </c>
      <c r="C57" s="33"/>
      <c r="D57" s="33"/>
      <c r="E57" s="33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3"/>
    </row>
    <row r="58" spans="1:17" ht="55.5" customHeight="1">
      <c r="A58" s="13" t="s">
        <v>1</v>
      </c>
      <c r="B58" s="13" t="s">
        <v>7</v>
      </c>
      <c r="C58" s="61" t="s">
        <v>17</v>
      </c>
      <c r="D58" s="61"/>
      <c r="E58" s="61"/>
      <c r="F58" s="7" t="s">
        <v>30</v>
      </c>
      <c r="G58" s="7" t="s">
        <v>38</v>
      </c>
      <c r="H58" s="7" t="s">
        <v>138</v>
      </c>
      <c r="I58" s="37"/>
      <c r="J58" s="37"/>
      <c r="K58" s="37"/>
      <c r="L58" s="37"/>
      <c r="M58" s="37"/>
      <c r="N58" s="37"/>
      <c r="O58" s="37"/>
      <c r="P58" s="37"/>
      <c r="Q58" s="33"/>
    </row>
    <row r="59" spans="1:17" ht="54">
      <c r="A59" s="38" t="s">
        <v>14</v>
      </c>
      <c r="B59" s="14" t="s">
        <v>98</v>
      </c>
      <c r="C59" s="55" t="s">
        <v>99</v>
      </c>
      <c r="D59" s="56"/>
      <c r="E59" s="57"/>
      <c r="F59" s="41">
        <f>F60</f>
        <v>2186.417</v>
      </c>
      <c r="G59" s="2">
        <f>G60</f>
        <v>0</v>
      </c>
      <c r="H59" s="2">
        <f>H60</f>
        <v>0</v>
      </c>
      <c r="I59" s="37"/>
      <c r="J59" s="37"/>
      <c r="K59" s="37"/>
      <c r="L59" s="37"/>
      <c r="M59" s="37"/>
      <c r="N59" s="37"/>
      <c r="O59" s="37"/>
      <c r="P59" s="37"/>
      <c r="Q59" s="33"/>
    </row>
    <row r="60" spans="1:17" ht="83.25">
      <c r="A60" s="38" t="s">
        <v>32</v>
      </c>
      <c r="B60" s="15" t="s">
        <v>100</v>
      </c>
      <c r="C60" s="58" t="s">
        <v>88</v>
      </c>
      <c r="D60" s="59"/>
      <c r="E60" s="60"/>
      <c r="F60" s="43">
        <f>F15</f>
        <v>2186.417</v>
      </c>
      <c r="G60" s="19">
        <f>J12</f>
        <v>0</v>
      </c>
      <c r="H60" s="19">
        <f>N12</f>
        <v>0</v>
      </c>
      <c r="I60" s="37"/>
      <c r="J60" s="37"/>
      <c r="K60" s="37"/>
      <c r="L60" s="37"/>
      <c r="M60" s="37"/>
      <c r="N60" s="37"/>
      <c r="O60" s="37"/>
      <c r="P60" s="37"/>
      <c r="Q60" s="33"/>
    </row>
    <row r="61" spans="1:17" ht="27.75">
      <c r="A61" s="38" t="s">
        <v>15</v>
      </c>
      <c r="B61" s="16" t="s">
        <v>77</v>
      </c>
      <c r="C61" s="55" t="s">
        <v>78</v>
      </c>
      <c r="D61" s="56"/>
      <c r="E61" s="57"/>
      <c r="F61" s="2">
        <f>F62</f>
        <v>303.5</v>
      </c>
      <c r="G61" s="2">
        <f>G62</f>
        <v>0</v>
      </c>
      <c r="H61" s="2">
        <f>H62</f>
        <v>0</v>
      </c>
      <c r="I61" s="37"/>
      <c r="J61" s="37"/>
      <c r="K61" s="37"/>
      <c r="L61" s="37"/>
      <c r="M61" s="37"/>
      <c r="N61" s="37"/>
      <c r="O61" s="37"/>
      <c r="P61" s="37"/>
      <c r="Q61" s="33"/>
    </row>
    <row r="62" spans="1:17" ht="27.75">
      <c r="A62" s="38" t="s">
        <v>33</v>
      </c>
      <c r="B62" s="15" t="s">
        <v>79</v>
      </c>
      <c r="C62" s="58" t="s">
        <v>59</v>
      </c>
      <c r="D62" s="59"/>
      <c r="E62" s="60"/>
      <c r="F62" s="19">
        <f>F17</f>
        <v>303.5</v>
      </c>
      <c r="G62" s="19">
        <f>J14</f>
        <v>0</v>
      </c>
      <c r="H62" s="19">
        <f>N14</f>
        <v>0</v>
      </c>
      <c r="I62" s="37"/>
      <c r="J62" s="37"/>
      <c r="K62" s="37"/>
      <c r="L62" s="37"/>
      <c r="M62" s="37"/>
      <c r="N62" s="37"/>
      <c r="O62" s="37"/>
      <c r="P62" s="37"/>
      <c r="Q62" s="33"/>
    </row>
    <row r="63" spans="1:17" ht="27.75">
      <c r="A63" s="38" t="s">
        <v>26</v>
      </c>
      <c r="B63" s="16" t="s">
        <v>27</v>
      </c>
      <c r="C63" s="55" t="s">
        <v>29</v>
      </c>
      <c r="D63" s="56"/>
      <c r="E63" s="57"/>
      <c r="F63" s="2">
        <f>F64</f>
        <v>11292</v>
      </c>
      <c r="G63" s="2">
        <f>G64</f>
        <v>4500</v>
      </c>
      <c r="H63" s="2">
        <f>H64</f>
        <v>4500</v>
      </c>
      <c r="I63" s="37"/>
      <c r="J63" s="37"/>
      <c r="K63" s="37"/>
      <c r="L63" s="37"/>
      <c r="M63" s="37"/>
      <c r="N63" s="37"/>
      <c r="O63" s="37"/>
      <c r="P63" s="37"/>
      <c r="Q63" s="33"/>
    </row>
    <row r="64" spans="1:17" ht="27.75">
      <c r="A64" s="38" t="s">
        <v>34</v>
      </c>
      <c r="B64" s="15" t="s">
        <v>28</v>
      </c>
      <c r="C64" s="58" t="s">
        <v>25</v>
      </c>
      <c r="D64" s="59"/>
      <c r="E64" s="60"/>
      <c r="F64" s="19">
        <f>F19</f>
        <v>11292</v>
      </c>
      <c r="G64" s="19">
        <f>J19</f>
        <v>4500</v>
      </c>
      <c r="H64" s="19">
        <f>N19</f>
        <v>4500</v>
      </c>
      <c r="I64" s="37"/>
      <c r="J64" s="37"/>
      <c r="K64" s="37"/>
      <c r="L64" s="37"/>
      <c r="M64" s="37"/>
      <c r="N64" s="37"/>
      <c r="O64" s="37"/>
      <c r="P64" s="37"/>
      <c r="Q64" s="33"/>
    </row>
    <row r="65" spans="1:17" ht="27.75">
      <c r="A65" s="38" t="s">
        <v>43</v>
      </c>
      <c r="B65" s="16" t="s">
        <v>18</v>
      </c>
      <c r="C65" s="55" t="s">
        <v>19</v>
      </c>
      <c r="D65" s="56"/>
      <c r="E65" s="57"/>
      <c r="F65" s="41">
        <f>F66+F67+F68+F69+F70</f>
        <v>10162.352</v>
      </c>
      <c r="G65" s="2">
        <f>G66+G67</f>
        <v>2392</v>
      </c>
      <c r="H65" s="2">
        <f>H66+H67</f>
        <v>0</v>
      </c>
      <c r="I65" s="37"/>
      <c r="J65" s="37"/>
      <c r="K65" s="37"/>
      <c r="L65" s="37"/>
      <c r="M65" s="37"/>
      <c r="N65" s="37"/>
      <c r="O65" s="37"/>
      <c r="P65" s="37"/>
      <c r="Q65" s="33"/>
    </row>
    <row r="66" spans="1:17" ht="27.75">
      <c r="A66" s="38" t="s">
        <v>44</v>
      </c>
      <c r="B66" s="17" t="s">
        <v>20</v>
      </c>
      <c r="C66" s="58" t="s">
        <v>0</v>
      </c>
      <c r="D66" s="59"/>
      <c r="E66" s="60"/>
      <c r="F66" s="3">
        <f>F23</f>
        <v>997.8300000000002</v>
      </c>
      <c r="G66" s="3">
        <f>J23</f>
        <v>2392</v>
      </c>
      <c r="H66" s="3">
        <f>N23</f>
        <v>0</v>
      </c>
      <c r="I66" s="37"/>
      <c r="J66" s="37"/>
      <c r="K66" s="37"/>
      <c r="L66" s="37"/>
      <c r="M66" s="37"/>
      <c r="N66" s="37"/>
      <c r="O66" s="37"/>
      <c r="P66" s="37"/>
      <c r="Q66" s="33"/>
    </row>
    <row r="67" spans="1:17" ht="27.75">
      <c r="A67" s="38" t="s">
        <v>62</v>
      </c>
      <c r="B67" s="17" t="s">
        <v>42</v>
      </c>
      <c r="C67" s="58" t="s">
        <v>41</v>
      </c>
      <c r="D67" s="59"/>
      <c r="E67" s="60"/>
      <c r="F67" s="3">
        <f>F33</f>
        <v>4693.7</v>
      </c>
      <c r="G67" s="3">
        <f>J33</f>
        <v>0</v>
      </c>
      <c r="H67" s="3">
        <f>M33</f>
        <v>0</v>
      </c>
      <c r="I67" s="37"/>
      <c r="J67" s="37"/>
      <c r="K67" s="37"/>
      <c r="L67" s="37"/>
      <c r="M67" s="37"/>
      <c r="N67" s="37"/>
      <c r="O67" s="37"/>
      <c r="P67" s="37"/>
      <c r="Q67" s="33"/>
    </row>
    <row r="68" spans="1:17" ht="27.75">
      <c r="A68" s="38" t="s">
        <v>63</v>
      </c>
      <c r="B68" s="17" t="s">
        <v>139</v>
      </c>
      <c r="C68" s="58" t="s">
        <v>128</v>
      </c>
      <c r="D68" s="59"/>
      <c r="E68" s="60"/>
      <c r="F68" s="3">
        <f>F39</f>
        <v>3915.8</v>
      </c>
      <c r="G68" s="3">
        <v>0</v>
      </c>
      <c r="H68" s="3">
        <v>0</v>
      </c>
      <c r="I68" s="37"/>
      <c r="J68" s="37"/>
      <c r="K68" s="37"/>
      <c r="L68" s="37"/>
      <c r="M68" s="37"/>
      <c r="N68" s="37"/>
      <c r="O68" s="37"/>
      <c r="P68" s="37"/>
      <c r="Q68" s="33"/>
    </row>
    <row r="69" spans="1:17" ht="27.75">
      <c r="A69" s="38" t="s">
        <v>64</v>
      </c>
      <c r="B69" s="17" t="s">
        <v>160</v>
      </c>
      <c r="C69" s="58" t="s">
        <v>153</v>
      </c>
      <c r="D69" s="59"/>
      <c r="E69" s="60"/>
      <c r="F69" s="10">
        <f>F42</f>
        <v>310.022</v>
      </c>
      <c r="G69" s="3">
        <v>0</v>
      </c>
      <c r="H69" s="3">
        <v>0</v>
      </c>
      <c r="I69" s="37"/>
      <c r="J69" s="37"/>
      <c r="K69" s="37"/>
      <c r="L69" s="37"/>
      <c r="M69" s="37"/>
      <c r="N69" s="37"/>
      <c r="O69" s="37"/>
      <c r="P69" s="37"/>
      <c r="Q69" s="33"/>
    </row>
    <row r="70" spans="1:17" ht="27.75">
      <c r="A70" s="38" t="s">
        <v>110</v>
      </c>
      <c r="B70" s="17" t="s">
        <v>46</v>
      </c>
      <c r="C70" s="58" t="s">
        <v>47</v>
      </c>
      <c r="D70" s="59"/>
      <c r="E70" s="60"/>
      <c r="F70" s="3">
        <f>F44</f>
        <v>245</v>
      </c>
      <c r="G70" s="3">
        <f>J34</f>
        <v>0</v>
      </c>
      <c r="H70" s="3">
        <f>M34</f>
        <v>0</v>
      </c>
      <c r="I70" s="37"/>
      <c r="J70" s="37"/>
      <c r="K70" s="37"/>
      <c r="L70" s="37"/>
      <c r="M70" s="37"/>
      <c r="N70" s="37"/>
      <c r="O70" s="37"/>
      <c r="P70" s="37"/>
      <c r="Q70" s="33"/>
    </row>
    <row r="71" spans="1:17" ht="27.75">
      <c r="A71" s="38" t="s">
        <v>65</v>
      </c>
      <c r="B71" s="16" t="s">
        <v>80</v>
      </c>
      <c r="C71" s="55" t="s">
        <v>82</v>
      </c>
      <c r="D71" s="56"/>
      <c r="E71" s="57"/>
      <c r="F71" s="40">
        <f>F72</f>
        <v>3656.97415</v>
      </c>
      <c r="G71" s="2">
        <f>G72</f>
        <v>0</v>
      </c>
      <c r="H71" s="2">
        <f>H72</f>
        <v>0</v>
      </c>
      <c r="I71" s="37"/>
      <c r="J71" s="37"/>
      <c r="K71" s="37"/>
      <c r="L71" s="37"/>
      <c r="M71" s="37"/>
      <c r="N71" s="37"/>
      <c r="O71" s="37"/>
      <c r="P71" s="37"/>
      <c r="Q71" s="33"/>
    </row>
    <row r="72" spans="1:17" ht="27.75">
      <c r="A72" s="38" t="s">
        <v>66</v>
      </c>
      <c r="B72" s="17" t="s">
        <v>81</v>
      </c>
      <c r="C72" s="58" t="s">
        <v>76</v>
      </c>
      <c r="D72" s="59"/>
      <c r="E72" s="60"/>
      <c r="F72" s="42">
        <f>F47</f>
        <v>3656.97415</v>
      </c>
      <c r="G72" s="3">
        <f>J28</f>
        <v>0</v>
      </c>
      <c r="H72" s="3">
        <f>N28</f>
        <v>0</v>
      </c>
      <c r="I72" s="37"/>
      <c r="J72" s="37"/>
      <c r="K72" s="37"/>
      <c r="L72" s="37"/>
      <c r="M72" s="37"/>
      <c r="N72" s="37"/>
      <c r="O72" s="37"/>
      <c r="P72" s="37"/>
      <c r="Q72" s="33"/>
    </row>
    <row r="73" spans="1:17" ht="27.75">
      <c r="A73" s="38" t="s">
        <v>67</v>
      </c>
      <c r="B73" s="16" t="s">
        <v>140</v>
      </c>
      <c r="C73" s="55" t="s">
        <v>141</v>
      </c>
      <c r="D73" s="56"/>
      <c r="E73" s="57"/>
      <c r="F73" s="2">
        <f>F74</f>
        <v>400</v>
      </c>
      <c r="G73" s="2">
        <f>G74</f>
        <v>0</v>
      </c>
      <c r="H73" s="2">
        <f>H74</f>
        <v>0</v>
      </c>
      <c r="I73" s="37"/>
      <c r="J73" s="37"/>
      <c r="K73" s="37"/>
      <c r="L73" s="37"/>
      <c r="M73" s="37"/>
      <c r="N73" s="37"/>
      <c r="O73" s="37"/>
      <c r="P73" s="37"/>
      <c r="Q73" s="33"/>
    </row>
    <row r="74" spans="1:17" ht="27.75">
      <c r="A74" s="38" t="s">
        <v>68</v>
      </c>
      <c r="B74" s="17" t="s">
        <v>142</v>
      </c>
      <c r="C74" s="58" t="s">
        <v>136</v>
      </c>
      <c r="D74" s="59"/>
      <c r="E74" s="60"/>
      <c r="F74" s="3">
        <f>F51</f>
        <v>400</v>
      </c>
      <c r="G74" s="3">
        <f>J51</f>
        <v>0</v>
      </c>
      <c r="H74" s="3">
        <f>N30</f>
        <v>0</v>
      </c>
      <c r="I74" s="37"/>
      <c r="J74" s="37"/>
      <c r="K74" s="37"/>
      <c r="L74" s="37"/>
      <c r="M74" s="37"/>
      <c r="N74" s="37"/>
      <c r="O74" s="37"/>
      <c r="P74" s="37"/>
      <c r="Q74" s="33"/>
    </row>
    <row r="75" spans="1:17" ht="27.75">
      <c r="A75" s="39"/>
      <c r="B75" s="18" t="s">
        <v>9</v>
      </c>
      <c r="C75" s="62"/>
      <c r="D75" s="62"/>
      <c r="E75" s="62"/>
      <c r="F75" s="40">
        <f>F59+F61+F63+F65+F71+F73</f>
        <v>28001.243150000002</v>
      </c>
      <c r="G75" s="2">
        <f>G59+G61+G63+G65+G71+G73</f>
        <v>6892</v>
      </c>
      <c r="H75" s="2">
        <f>H59+H61+H63+H65+H71+H73</f>
        <v>4500</v>
      </c>
      <c r="I75" s="37"/>
      <c r="J75" s="37"/>
      <c r="K75" s="37"/>
      <c r="L75" s="37"/>
      <c r="M75" s="37"/>
      <c r="N75" s="37"/>
      <c r="O75" s="37"/>
      <c r="P75" s="37"/>
      <c r="Q75" s="33"/>
    </row>
  </sheetData>
  <sheetProtection/>
  <mergeCells count="38">
    <mergeCell ref="C74:E74"/>
    <mergeCell ref="C75:E75"/>
    <mergeCell ref="C66:E66"/>
    <mergeCell ref="C67:E67"/>
    <mergeCell ref="C68:E68"/>
    <mergeCell ref="C70:E70"/>
    <mergeCell ref="C71:E71"/>
    <mergeCell ref="C72:E72"/>
    <mergeCell ref="C69:E69"/>
    <mergeCell ref="C73:E73"/>
    <mergeCell ref="C65:E65"/>
    <mergeCell ref="C60:E60"/>
    <mergeCell ref="C61:E61"/>
    <mergeCell ref="F13:F14"/>
    <mergeCell ref="C62:E62"/>
    <mergeCell ref="C63:E63"/>
    <mergeCell ref="C13:E13"/>
    <mergeCell ref="C64:E64"/>
    <mergeCell ref="C58:E58"/>
    <mergeCell ref="C59:E59"/>
    <mergeCell ref="J13:J14"/>
    <mergeCell ref="K13:M13"/>
    <mergeCell ref="N1:R1"/>
    <mergeCell ref="N2:R2"/>
    <mergeCell ref="N3:R3"/>
    <mergeCell ref="N4:R4"/>
    <mergeCell ref="N6:Q6"/>
    <mergeCell ref="N7:Q7"/>
    <mergeCell ref="N8:Q8"/>
    <mergeCell ref="N9:Q9"/>
    <mergeCell ref="A10:Q10"/>
    <mergeCell ref="A11:I11"/>
    <mergeCell ref="N13:N14"/>
    <mergeCell ref="O13:Q13"/>
    <mergeCell ref="P12:Q12"/>
    <mergeCell ref="A13:A14"/>
    <mergeCell ref="B13:B14"/>
    <mergeCell ref="G13:I13"/>
  </mergeCells>
  <printOptions horizontalCentered="1"/>
  <pageMargins left="0.3937007874015748" right="0.3937007874015748" top="0.5905511811023623" bottom="0.3937007874015748" header="0.5118110236220472" footer="0.5118110236220472"/>
  <pageSetup firstPageNumber="172" useFirstPageNumber="1" fitToHeight="0" horizontalDpi="600" verticalDpi="600" orientation="landscape" paperSize="9" scale="35" r:id="rId1"/>
  <headerFooter alignWithMargins="0">
    <oddFooter>&amp;R&amp;P</oddFooter>
  </headerFooter>
  <rowBreaks count="1" manualBreakCount="1">
    <brk id="5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Пономарева Ирина Евгеньевна</cp:lastModifiedBy>
  <cp:lastPrinted>2017-02-27T07:55:57Z</cp:lastPrinted>
  <dcterms:created xsi:type="dcterms:W3CDTF">1996-10-08T23:32:33Z</dcterms:created>
  <dcterms:modified xsi:type="dcterms:W3CDTF">2017-02-27T07:55:58Z</dcterms:modified>
  <cp:category/>
  <cp:version/>
  <cp:contentType/>
  <cp:contentStatus/>
</cp:coreProperties>
</file>