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9.2017" sheetId="1" r:id="rId1"/>
  </sheets>
  <definedNames>
    <definedName name="_xlnm.Print_Titles" localSheetId="0">'исполнение на 01.09.2017'!$6:$7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<sst xmlns="http://schemas.openxmlformats.org/spreadsheetml/2006/main" count="110" uniqueCount="91">
  <si>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</si>
  <si>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</si>
  <si>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</si>
  <si>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</si>
  <si>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</si>
  <si>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</si>
  <si>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</si>
  <si>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</si>
  <si>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</si>
  <si>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</si>
  <si>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</si>
  <si>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</si>
  <si>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</si>
  <si>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</si>
  <si>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</si>
  <si>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</si>
  <si>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</si>
  <si>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</si>
  <si>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</si>
  <si>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</si>
  <si>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</si>
  <si>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</si>
  <si>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</si>
  <si>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</si>
  <si>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</si>
  <si>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</si>
  <si>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</si>
  <si>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</si>
  <si>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</si>
  <si>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</si>
  <si>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</si>
  <si>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</si>
  <si>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</si>
  <si>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</si>
  <si>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</si>
  <si>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</si>
  <si>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</si>
  <si>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</si>
  <si>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</si>
  <si>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</si>
  <si>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</si>
  <si>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</si>
  <si>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</si>
  <si>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</si>
  <si>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</si>
  <si>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</si>
  <si>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</si>
  <si>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</si>
  <si>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</si>
  <si>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</si>
  <si>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</si>
  <si>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</si>
  <si>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</si>
  <si>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</si>
  <si>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</si>
  <si>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</si>
  <si>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</si>
  <si>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</si>
  <si>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</si>
  <si>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</si>
  <si>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</si>
  <si>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</si>
  <si>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</si>
  <si>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</si>
  <si>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</si>
  <si>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</si>
  <si>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</si>
  <si>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</si>
  <si>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</si>
  <si>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</si>
  <si>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</si>
  <si>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</si>
  <si>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</si>
  <si>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</si>
  <si>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</si>
  <si>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</si>
  <si>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</si>
  <si>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</si>
  <si>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</si>
  <si>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</si>
  <si>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</si>
  <si>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</si>
  <si>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</si>
  <si>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</si>
  <si>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</si>
  <si>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</si>
  <si>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</si>
  <si>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</si>
  <si>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сентября 2017 года</t>
  </si>
  <si>
    <t>План с учетом изменений на 01.09.2017 года</t>
  </si>
  <si>
    <t>Исполнено на 01.09.2017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</si>
</sst>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1">
      <selection activeCell="F92" sqref="F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4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3">
        <f>F9+F26</f>
        <v>2327535916.1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1436158052.0700002</v>
      </c>
      <c r="U8" s="41">
        <f>ROUND(T8/F8*100,2)</f>
        <v>61.7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4">
        <f>F10+F13+F14+F15+F18+F20+F21+F22+F23+F24+F25+F19</f>
        <v>500718354.08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322837751.99000007</v>
      </c>
      <c r="U9" s="42">
        <f>ROUND(T9/F9*100,2)</f>
        <v>64.47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216281419.81</v>
      </c>
      <c r="U10" s="42">
        <f>ROUND(T10/F10*100,2)</f>
        <v>64.92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20694082.23</v>
      </c>
      <c r="U11" s="42">
        <f aca="true" t="shared" si="2" ref="U11:U30">ROUND(T11/F11*100,2)</f>
        <v>69.46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195587337.58</v>
      </c>
      <c r="U12" s="42">
        <f t="shared" si="2"/>
        <v>64.48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11274675.93</v>
      </c>
      <c r="U13" s="42">
        <f t="shared" si="2"/>
        <v>58.17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18331761.1</v>
      </c>
      <c r="U14" s="42">
        <f t="shared" si="2"/>
        <v>68.09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17977086.52</v>
      </c>
      <c r="U15" s="42">
        <f t="shared" si="2"/>
        <v>48.82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2797873.18</v>
      </c>
      <c r="U16" s="42">
        <f t="shared" si="2"/>
        <v>22.47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15179213.34</v>
      </c>
      <c r="U17" s="42">
        <f t="shared" si="2"/>
        <v>62.29</v>
      </c>
      <c r="V17" s="9"/>
      <c r="W17" s="9"/>
      <c r="X17" s="9"/>
    </row>
    <row r="18" spans="1:24" ht="14.2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4237298.61</v>
      </c>
      <c r="U18" s="42">
        <f t="shared" si="2"/>
        <v>43.49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28220722.21</v>
      </c>
      <c r="U20" s="42">
        <f t="shared" si="2"/>
        <v>78.67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4888782.22</v>
      </c>
      <c r="U21" s="42">
        <f t="shared" si="2"/>
        <v>45.59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4">
        <v>2056867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1497328.58</v>
      </c>
      <c r="U22" s="42">
        <f t="shared" si="2"/>
        <v>72.8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15023056.57</v>
      </c>
      <c r="U23" s="42">
        <f t="shared" si="2"/>
        <v>73.53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3441180.47</v>
      </c>
      <c r="U24" s="42">
        <f t="shared" si="2"/>
        <v>78.38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4">
        <v>1241687.08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1664339.97</v>
      </c>
      <c r="U25" s="42">
        <f t="shared" si="2"/>
        <v>134.04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4">
        <f>SUM(F27:F30)</f>
        <v>1826817562.02</v>
      </c>
      <c r="G26" s="44">
        <f aca="true" t="shared" si="4" ref="G26:T26">SUM(G27:G30)</f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4">
        <f t="shared" si="4"/>
        <v>0</v>
      </c>
      <c r="N26" s="44">
        <f t="shared" si="4"/>
        <v>0</v>
      </c>
      <c r="O26" s="44">
        <f t="shared" si="4"/>
        <v>0</v>
      </c>
      <c r="P26" s="44">
        <f t="shared" si="4"/>
        <v>0</v>
      </c>
      <c r="Q26" s="44">
        <f t="shared" si="4"/>
        <v>0</v>
      </c>
      <c r="R26" s="44">
        <f t="shared" si="4"/>
        <v>0</v>
      </c>
      <c r="S26" s="44">
        <f t="shared" si="4"/>
        <v>0</v>
      </c>
      <c r="T26" s="44">
        <f t="shared" si="4"/>
        <v>1113320300.0800002</v>
      </c>
      <c r="U26" s="42">
        <f t="shared" si="2"/>
        <v>60.94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4">
        <v>1825460628.36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1111238543.4</v>
      </c>
      <c r="U27" s="42">
        <f t="shared" si="2"/>
        <v>60.87</v>
      </c>
      <c r="V27" s="9"/>
      <c r="W27" s="9"/>
      <c r="X27" s="9"/>
    </row>
    <row r="28" spans="1:24" ht="14.25">
      <c r="A28" s="15" t="s">
        <v>27</v>
      </c>
      <c r="B28" s="9"/>
      <c r="C28" s="9"/>
      <c r="D28" s="9"/>
      <c r="E28" s="9"/>
      <c r="F28" s="44">
        <v>5246542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5246542</v>
      </c>
      <c r="U28" s="46" t="s">
        <v>82</v>
      </c>
      <c r="V28" s="9"/>
      <c r="W28" s="9"/>
      <c r="X28" s="9"/>
    </row>
    <row r="29" spans="1:24" ht="92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-3941738.35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-3950985.33</v>
      </c>
      <c r="U30" s="42">
        <f t="shared" si="2"/>
        <v>100.23</v>
      </c>
      <c r="V30" s="9"/>
      <c r="W30" s="9"/>
      <c r="X30" s="9"/>
    </row>
    <row r="31" spans="1:24" ht="14.2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2378128263.2899995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1394873732.3200002</v>
      </c>
      <c r="U33" s="30">
        <f aca="true" t="shared" si="5" ref="U33:U78">ROUND(T33/F33*100,2)</f>
        <v>58.65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125337683.86</v>
      </c>
      <c r="G34" s="32">
        <f aca="true" t="shared" si="6" ref="G34:T34">SUM(G35:G42)</f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0</v>
      </c>
      <c r="S34" s="32">
        <f t="shared" si="6"/>
        <v>0</v>
      </c>
      <c r="T34" s="32">
        <f t="shared" si="6"/>
        <v>73551246.76</v>
      </c>
      <c r="U34" s="30">
        <f t="shared" si="5"/>
        <v>58.68</v>
      </c>
      <c r="V34" s="6">
        <v>0</v>
      </c>
      <c r="W34" s="7">
        <v>0</v>
      </c>
      <c r="X34" s="6">
        <v>0</v>
      </c>
    </row>
    <row r="35" spans="1:24" ht="39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994935.36</v>
      </c>
      <c r="U35" s="30">
        <f t="shared" si="5"/>
        <v>64.85</v>
      </c>
      <c r="V35" s="6">
        <v>0</v>
      </c>
      <c r="W35" s="7">
        <v>0</v>
      </c>
      <c r="X35" s="6">
        <v>0</v>
      </c>
    </row>
    <row r="36" spans="1:24" ht="66" outlineLevel="1">
      <c r="A36" s="11" t="s">
        <v>43</v>
      </c>
      <c r="B36" s="5"/>
      <c r="C36" s="5"/>
      <c r="D36" s="5"/>
      <c r="E36" s="5"/>
      <c r="F36" s="31">
        <v>6423620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3477612.27</v>
      </c>
      <c r="U36" s="30">
        <f t="shared" si="5"/>
        <v>54.14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49318980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31150619.58</v>
      </c>
      <c r="U37" s="30">
        <f t="shared" si="5"/>
        <v>63.16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2.5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8479238.88</v>
      </c>
      <c r="U39" s="30">
        <f t="shared" si="5"/>
        <v>64.38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5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5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52964083.86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28473140.67</v>
      </c>
      <c r="U42" s="30">
        <f t="shared" si="5"/>
        <v>53.76</v>
      </c>
      <c r="V42" s="6">
        <v>0</v>
      </c>
      <c r="W42" s="7">
        <v>0</v>
      </c>
      <c r="X42" s="6">
        <v>0</v>
      </c>
    </row>
    <row r="43" spans="1:24" ht="39">
      <c r="A43" s="29" t="s">
        <v>3</v>
      </c>
      <c r="B43" s="5"/>
      <c r="C43" s="5"/>
      <c r="D43" s="5"/>
      <c r="E43" s="5"/>
      <c r="F43" s="32">
        <f>F44</f>
        <v>17820034.29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8590684.34</v>
      </c>
      <c r="U43" s="30">
        <f t="shared" si="5"/>
        <v>48.21</v>
      </c>
      <c r="V43" s="6">
        <v>0</v>
      </c>
      <c r="W43" s="7">
        <v>0</v>
      </c>
      <c r="X43" s="6">
        <v>0</v>
      </c>
    </row>
    <row r="44" spans="1:24" ht="52.5" outlineLevel="1">
      <c r="A44" s="11" t="s">
        <v>49</v>
      </c>
      <c r="B44" s="5"/>
      <c r="C44" s="5"/>
      <c r="D44" s="5"/>
      <c r="E44" s="5"/>
      <c r="F44" s="31">
        <v>17820034.29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8590684.34</v>
      </c>
      <c r="U44" s="30">
        <f t="shared" si="5"/>
        <v>48.21</v>
      </c>
      <c r="V44" s="6">
        <v>0</v>
      </c>
      <c r="W44" s="7">
        <v>0</v>
      </c>
      <c r="X44" s="6">
        <v>0</v>
      </c>
    </row>
    <row r="45" spans="1:24" ht="14.25">
      <c r="A45" s="13" t="s">
        <v>4</v>
      </c>
      <c r="B45" s="5"/>
      <c r="C45" s="5"/>
      <c r="D45" s="5"/>
      <c r="E45" s="5"/>
      <c r="F45" s="32">
        <f>SUM(F46:F49)</f>
        <v>243419142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127057321.59</v>
      </c>
      <c r="U45" s="30">
        <f t="shared" si="5"/>
        <v>52.2</v>
      </c>
      <c r="V45" s="6">
        <v>0</v>
      </c>
      <c r="W45" s="7">
        <v>0</v>
      </c>
      <c r="X45" s="6">
        <v>0</v>
      </c>
    </row>
    <row r="46" spans="1:24" ht="14.25" outlineLevel="1">
      <c r="A46" s="14" t="s">
        <v>50</v>
      </c>
      <c r="B46" s="5"/>
      <c r="C46" s="5"/>
      <c r="D46" s="5"/>
      <c r="E46" s="5"/>
      <c r="F46" s="31">
        <v>6420379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4203158.73</v>
      </c>
      <c r="U46" s="30">
        <f t="shared" si="5"/>
        <v>65.47</v>
      </c>
      <c r="V46" s="6">
        <v>0</v>
      </c>
      <c r="W46" s="7">
        <v>0</v>
      </c>
      <c r="X46" s="6">
        <v>0</v>
      </c>
    </row>
    <row r="47" spans="1:24" ht="14.25" outlineLevel="1">
      <c r="A47" s="14" t="s">
        <v>51</v>
      </c>
      <c r="B47" s="5"/>
      <c r="C47" s="5"/>
      <c r="D47" s="5"/>
      <c r="E47" s="5"/>
      <c r="F47" s="31">
        <v>66821813.47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38165341.02</v>
      </c>
      <c r="U47" s="30">
        <f t="shared" si="5"/>
        <v>57.12</v>
      </c>
      <c r="V47" s="6">
        <v>0</v>
      </c>
      <c r="W47" s="7">
        <v>0</v>
      </c>
      <c r="X47" s="6">
        <v>0</v>
      </c>
    </row>
    <row r="48" spans="1:24" ht="14.25" outlineLevel="1">
      <c r="A48" s="14" t="s">
        <v>52</v>
      </c>
      <c r="B48" s="5"/>
      <c r="C48" s="5"/>
      <c r="D48" s="5"/>
      <c r="E48" s="5"/>
      <c r="F48" s="31">
        <v>160190149.53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80133162.89</v>
      </c>
      <c r="U48" s="30">
        <f t="shared" si="5"/>
        <v>50.02</v>
      </c>
      <c r="V48" s="6">
        <v>0</v>
      </c>
      <c r="W48" s="7">
        <v>0</v>
      </c>
      <c r="X48" s="6">
        <v>0</v>
      </c>
    </row>
    <row r="49" spans="1:24" ht="26.25" outlineLevel="1">
      <c r="A49" s="14" t="s">
        <v>53</v>
      </c>
      <c r="B49" s="5"/>
      <c r="C49" s="5"/>
      <c r="D49" s="5"/>
      <c r="E49" s="5"/>
      <c r="F49" s="31">
        <v>9986800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4555658.95</v>
      </c>
      <c r="U49" s="30">
        <f t="shared" si="5"/>
        <v>45.62</v>
      </c>
      <c r="V49" s="6">
        <v>0</v>
      </c>
      <c r="W49" s="7">
        <v>0</v>
      </c>
      <c r="X49" s="6">
        <v>0</v>
      </c>
    </row>
    <row r="50" spans="1:24" ht="26.25">
      <c r="A50" s="29" t="s">
        <v>73</v>
      </c>
      <c r="B50" s="5"/>
      <c r="C50" s="5"/>
      <c r="D50" s="5"/>
      <c r="E50" s="5"/>
      <c r="F50" s="32">
        <f>SUM(F51:F54)</f>
        <v>196245408.16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79719620.3</v>
      </c>
      <c r="U50" s="30">
        <f t="shared" si="5"/>
        <v>40.62</v>
      </c>
      <c r="V50" s="6">
        <v>0</v>
      </c>
      <c r="W50" s="7">
        <v>0</v>
      </c>
      <c r="X50" s="6">
        <v>0</v>
      </c>
    </row>
    <row r="51" spans="1:24" ht="14.25" outlineLevel="1">
      <c r="A51" s="11" t="s">
        <v>54</v>
      </c>
      <c r="B51" s="5"/>
      <c r="C51" s="5"/>
      <c r="D51" s="5"/>
      <c r="E51" s="5"/>
      <c r="F51" s="31">
        <v>20970036.16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7603225.17</v>
      </c>
      <c r="U51" s="30">
        <f t="shared" si="5"/>
        <v>36.26</v>
      </c>
      <c r="V51" s="6">
        <v>0</v>
      </c>
      <c r="W51" s="7">
        <v>0</v>
      </c>
      <c r="X51" s="6">
        <v>0</v>
      </c>
    </row>
    <row r="52" spans="1:24" ht="14.25" outlineLevel="1">
      <c r="A52" s="11" t="s">
        <v>55</v>
      </c>
      <c r="B52" s="5"/>
      <c r="C52" s="5"/>
      <c r="D52" s="5"/>
      <c r="E52" s="5"/>
      <c r="F52" s="31">
        <v>32970934.75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11101634.57</v>
      </c>
      <c r="U52" s="30">
        <f t="shared" si="5"/>
        <v>33.67</v>
      </c>
      <c r="V52" s="6">
        <v>0</v>
      </c>
      <c r="W52" s="7">
        <v>0</v>
      </c>
      <c r="X52" s="6">
        <v>0</v>
      </c>
    </row>
    <row r="53" spans="1:24" ht="14.25" outlineLevel="1">
      <c r="A53" s="11" t="s">
        <v>56</v>
      </c>
      <c r="B53" s="5"/>
      <c r="C53" s="5"/>
      <c r="D53" s="5"/>
      <c r="E53" s="5"/>
      <c r="F53" s="31">
        <v>108457854.12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39335774.08</v>
      </c>
      <c r="U53" s="30">
        <f t="shared" si="5"/>
        <v>36.27</v>
      </c>
      <c r="V53" s="6">
        <v>0</v>
      </c>
      <c r="W53" s="7">
        <v>0</v>
      </c>
      <c r="X53" s="6">
        <v>0</v>
      </c>
    </row>
    <row r="54" spans="1:24" ht="26.25" outlineLevel="1">
      <c r="A54" s="11" t="s">
        <v>57</v>
      </c>
      <c r="B54" s="5"/>
      <c r="C54" s="5"/>
      <c r="D54" s="5"/>
      <c r="E54" s="5"/>
      <c r="F54" s="31">
        <v>33846583.13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21678986.48</v>
      </c>
      <c r="U54" s="30">
        <f t="shared" si="5"/>
        <v>64.05</v>
      </c>
      <c r="V54" s="6">
        <v>0</v>
      </c>
      <c r="W54" s="7">
        <v>0</v>
      </c>
      <c r="X54" s="6">
        <v>0</v>
      </c>
    </row>
    <row r="55" spans="1:24" ht="14.25">
      <c r="A55" s="4" t="s">
        <v>5</v>
      </c>
      <c r="B55" s="5"/>
      <c r="C55" s="5"/>
      <c r="D55" s="5"/>
      <c r="E55" s="5"/>
      <c r="F55" s="32">
        <f>F56</f>
        <v>4537017</v>
      </c>
      <c r="G55" s="32">
        <f aca="true" t="shared" si="7" ref="G55:T55">G56</f>
        <v>0</v>
      </c>
      <c r="H55" s="32">
        <f t="shared" si="7"/>
        <v>0</v>
      </c>
      <c r="I55" s="32">
        <f t="shared" si="7"/>
        <v>0</v>
      </c>
      <c r="J55" s="32">
        <f t="shared" si="7"/>
        <v>0</v>
      </c>
      <c r="K55" s="32">
        <f t="shared" si="7"/>
        <v>0</v>
      </c>
      <c r="L55" s="32">
        <f t="shared" si="7"/>
        <v>0</v>
      </c>
      <c r="M55" s="32">
        <f t="shared" si="7"/>
        <v>0</v>
      </c>
      <c r="N55" s="32">
        <f t="shared" si="7"/>
        <v>0</v>
      </c>
      <c r="O55" s="32">
        <f t="shared" si="7"/>
        <v>0</v>
      </c>
      <c r="P55" s="32">
        <f t="shared" si="7"/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2809217.9</v>
      </c>
      <c r="U55" s="30">
        <f t="shared" si="5"/>
        <v>61.92</v>
      </c>
      <c r="V55" s="6">
        <v>0</v>
      </c>
      <c r="W55" s="7">
        <v>0</v>
      </c>
      <c r="X55" s="6">
        <v>0</v>
      </c>
    </row>
    <row r="56" spans="1:24" ht="26.25" outlineLevel="1">
      <c r="A56" s="11" t="s">
        <v>58</v>
      </c>
      <c r="B56" s="5"/>
      <c r="C56" s="5"/>
      <c r="D56" s="5"/>
      <c r="E56" s="5"/>
      <c r="F56" s="31">
        <v>4537017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2809217.9</v>
      </c>
      <c r="U56" s="30">
        <f t="shared" si="5"/>
        <v>61.92</v>
      </c>
      <c r="V56" s="6">
        <v>0</v>
      </c>
      <c r="W56" s="7">
        <v>0</v>
      </c>
      <c r="X56" s="6">
        <v>0</v>
      </c>
    </row>
    <row r="57" spans="1:24" ht="14.25">
      <c r="A57" s="4" t="s">
        <v>6</v>
      </c>
      <c r="B57" s="5"/>
      <c r="C57" s="5"/>
      <c r="D57" s="5"/>
      <c r="E57" s="5"/>
      <c r="F57" s="32">
        <f>SUM(F58:F62)</f>
        <v>1380122991.9499998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884973602.11</v>
      </c>
      <c r="U57" s="30">
        <f t="shared" si="5"/>
        <v>64.12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59</v>
      </c>
      <c r="B58" s="5"/>
      <c r="C58" s="5"/>
      <c r="D58" s="5"/>
      <c r="E58" s="5"/>
      <c r="F58" s="31">
        <v>570730081.79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354005804.39</v>
      </c>
      <c r="U58" s="30">
        <f t="shared" si="5"/>
        <v>62.03</v>
      </c>
      <c r="V58" s="6">
        <v>0</v>
      </c>
      <c r="W58" s="7">
        <v>0</v>
      </c>
      <c r="X58" s="6">
        <v>0</v>
      </c>
    </row>
    <row r="59" spans="1:24" ht="14.25" outlineLevel="1">
      <c r="A59" s="11" t="s">
        <v>60</v>
      </c>
      <c r="B59" s="5"/>
      <c r="C59" s="5"/>
      <c r="D59" s="5"/>
      <c r="E59" s="5"/>
      <c r="F59" s="31">
        <v>440941216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292469377.9</v>
      </c>
      <c r="U59" s="30">
        <f t="shared" si="5"/>
        <v>66.33</v>
      </c>
      <c r="V59" s="6">
        <v>0</v>
      </c>
      <c r="W59" s="7">
        <v>0</v>
      </c>
      <c r="X59" s="6">
        <v>0</v>
      </c>
    </row>
    <row r="60" spans="1:24" ht="14.25" outlineLevel="1">
      <c r="A60" s="11" t="s">
        <v>84</v>
      </c>
      <c r="B60" s="5"/>
      <c r="C60" s="5"/>
      <c r="D60" s="5"/>
      <c r="E60" s="5"/>
      <c r="F60" s="31">
        <v>280304644.06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178334366.26</v>
      </c>
      <c r="U60" s="30">
        <f t="shared" si="5"/>
        <v>63.62</v>
      </c>
      <c r="V60" s="6"/>
      <c r="W60" s="7"/>
      <c r="X60" s="6"/>
    </row>
    <row r="61" spans="1:24" ht="14.25" outlineLevel="1">
      <c r="A61" s="11" t="s">
        <v>85</v>
      </c>
      <c r="B61" s="5"/>
      <c r="C61" s="5"/>
      <c r="D61" s="5"/>
      <c r="E61" s="5"/>
      <c r="F61" s="31">
        <v>33539836.1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29851621.46</v>
      </c>
      <c r="U61" s="30">
        <f t="shared" si="5"/>
        <v>89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61</v>
      </c>
      <c r="B62" s="5"/>
      <c r="C62" s="5"/>
      <c r="D62" s="5"/>
      <c r="E62" s="5"/>
      <c r="F62" s="31">
        <v>54607214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30312432.1</v>
      </c>
      <c r="U62" s="30">
        <f t="shared" si="5"/>
        <v>55.51</v>
      </c>
      <c r="V62" s="6">
        <v>0</v>
      </c>
      <c r="W62" s="7">
        <v>0</v>
      </c>
      <c r="X62" s="6">
        <v>0</v>
      </c>
    </row>
    <row r="63" spans="1:24" ht="14.25">
      <c r="A63" s="4" t="s">
        <v>7</v>
      </c>
      <c r="B63" s="5"/>
      <c r="C63" s="5"/>
      <c r="D63" s="5"/>
      <c r="E63" s="5"/>
      <c r="F63" s="32">
        <f>F64+F65</f>
        <v>159920370.29000002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100265089.92</v>
      </c>
      <c r="U63" s="30">
        <f t="shared" si="5"/>
        <v>62.7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62</v>
      </c>
      <c r="B64" s="5"/>
      <c r="C64" s="5"/>
      <c r="D64" s="5"/>
      <c r="E64" s="5"/>
      <c r="F64" s="31">
        <v>138647233.65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96496523.7</v>
      </c>
      <c r="U64" s="30">
        <f t="shared" si="5"/>
        <v>69.6</v>
      </c>
      <c r="V64" s="6">
        <v>0</v>
      </c>
      <c r="W64" s="7">
        <v>0</v>
      </c>
      <c r="X64" s="6">
        <v>0</v>
      </c>
    </row>
    <row r="65" spans="1:24" ht="26.25" outlineLevel="1">
      <c r="A65" s="11" t="s">
        <v>77</v>
      </c>
      <c r="B65" s="5"/>
      <c r="C65" s="5"/>
      <c r="D65" s="5"/>
      <c r="E65" s="5"/>
      <c r="F65" s="31">
        <v>21273136.64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3768566.22</v>
      </c>
      <c r="U65" s="30">
        <f t="shared" si="5"/>
        <v>17.72</v>
      </c>
      <c r="V65" s="6"/>
      <c r="W65" s="7"/>
      <c r="X65" s="6"/>
    </row>
    <row r="66" spans="1:24" ht="14.25">
      <c r="A66" s="4" t="s">
        <v>8</v>
      </c>
      <c r="B66" s="5"/>
      <c r="C66" s="5"/>
      <c r="D66" s="5"/>
      <c r="E66" s="5"/>
      <c r="F66" s="32">
        <f>SUM(F67:F71)</f>
        <v>132968238.06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71371186.38</v>
      </c>
      <c r="U66" s="30">
        <f t="shared" si="5"/>
        <v>53.68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1339396.1</v>
      </c>
      <c r="U67" s="30">
        <f t="shared" si="5"/>
        <v>58.23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64</v>
      </c>
      <c r="B68" s="5"/>
      <c r="C68" s="5"/>
      <c r="D68" s="5"/>
      <c r="E68" s="5"/>
      <c r="F68" s="31">
        <v>46711600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26513070</v>
      </c>
      <c r="U68" s="30">
        <f t="shared" si="5"/>
        <v>56.76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65</v>
      </c>
      <c r="B69" s="5"/>
      <c r="C69" s="5"/>
      <c r="D69" s="5"/>
      <c r="E69" s="5"/>
      <c r="F69" s="31">
        <v>24461338.06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13453807.46</v>
      </c>
      <c r="U69" s="30">
        <f t="shared" si="5"/>
        <v>55</v>
      </c>
      <c r="V69" s="6">
        <v>0</v>
      </c>
      <c r="W69" s="7">
        <v>0</v>
      </c>
      <c r="X69" s="6">
        <v>0</v>
      </c>
    </row>
    <row r="70" spans="1:24" ht="14.2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11763851.41</v>
      </c>
      <c r="U70" s="30">
        <f t="shared" si="5"/>
        <v>78.09</v>
      </c>
      <c r="V70" s="6">
        <v>0</v>
      </c>
      <c r="W70" s="7">
        <v>0</v>
      </c>
      <c r="X70" s="6">
        <v>0</v>
      </c>
    </row>
    <row r="71" spans="1:24" ht="26.25" outlineLevel="1">
      <c r="A71" s="11" t="s">
        <v>67</v>
      </c>
      <c r="B71" s="5"/>
      <c r="C71" s="5"/>
      <c r="D71" s="5"/>
      <c r="E71" s="5"/>
      <c r="F71" s="31">
        <v>44431700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18301061.41</v>
      </c>
      <c r="U71" s="30">
        <f t="shared" si="5"/>
        <v>41.19</v>
      </c>
      <c r="V71" s="6">
        <v>0</v>
      </c>
      <c r="W71" s="7">
        <v>0</v>
      </c>
      <c r="X71" s="6">
        <v>0</v>
      </c>
    </row>
    <row r="72" spans="1:24" ht="14.25">
      <c r="A72" s="4" t="s">
        <v>9</v>
      </c>
      <c r="B72" s="5"/>
      <c r="C72" s="5"/>
      <c r="D72" s="5"/>
      <c r="E72" s="5"/>
      <c r="F72" s="32">
        <f>SUM(F73:F76)</f>
        <v>112201377.68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46533109.45</v>
      </c>
      <c r="U72" s="30">
        <f t="shared" si="5"/>
        <v>41.47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68</v>
      </c>
      <c r="B73" s="5"/>
      <c r="C73" s="5"/>
      <c r="D73" s="5"/>
      <c r="E73" s="5"/>
      <c r="F73" s="31">
        <v>53276975.52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10520911.52</v>
      </c>
      <c r="U73" s="30">
        <f t="shared" si="5"/>
        <v>19.75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69</v>
      </c>
      <c r="B74" s="5"/>
      <c r="C74" s="5"/>
      <c r="D74" s="5"/>
      <c r="E74" s="5"/>
      <c r="F74" s="31">
        <v>47709771.16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28639092.82</v>
      </c>
      <c r="U74" s="30">
        <f t="shared" si="5"/>
        <v>60.03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3137564</v>
      </c>
      <c r="U75" s="30">
        <f t="shared" si="5"/>
        <v>65.51</v>
      </c>
      <c r="V75" s="6"/>
      <c r="W75" s="7"/>
      <c r="X75" s="6"/>
    </row>
    <row r="76" spans="1:24" ht="26.2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4235541.11</v>
      </c>
      <c r="U76" s="30">
        <f t="shared" si="5"/>
        <v>65.92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2653.57</v>
      </c>
      <c r="U77" s="30">
        <f t="shared" si="5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5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F8-F33</f>
        <v>-50592347.18999958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41284319.75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50592347.19000006</v>
      </c>
      <c r="G80" s="33">
        <f aca="true" t="shared" si="10" ref="G80:T80">SUM(G81,G87,G85,G84)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-41284319.74999994</v>
      </c>
      <c r="U80" s="20"/>
      <c r="V80" s="1"/>
      <c r="W80" s="1"/>
      <c r="X80" s="1"/>
    </row>
    <row r="81" spans="1:24" ht="27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.75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.75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7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1" ref="G85:S85">G86</f>
        <v>0</v>
      </c>
      <c r="H85" s="35">
        <f t="shared" si="11"/>
        <v>0</v>
      </c>
      <c r="I85" s="35">
        <f t="shared" si="11"/>
        <v>0</v>
      </c>
      <c r="J85" s="35">
        <f t="shared" si="11"/>
        <v>0</v>
      </c>
      <c r="K85" s="35">
        <f t="shared" si="11"/>
        <v>0</v>
      </c>
      <c r="L85" s="35">
        <f t="shared" si="11"/>
        <v>0</v>
      </c>
      <c r="M85" s="35">
        <f t="shared" si="11"/>
        <v>0</v>
      </c>
      <c r="N85" s="35">
        <f t="shared" si="11"/>
        <v>0</v>
      </c>
      <c r="O85" s="35">
        <f t="shared" si="11"/>
        <v>0</v>
      </c>
      <c r="P85" s="35">
        <f t="shared" si="11"/>
        <v>0</v>
      </c>
      <c r="Q85" s="35">
        <f t="shared" si="11"/>
        <v>0</v>
      </c>
      <c r="R85" s="35">
        <f t="shared" si="11"/>
        <v>0</v>
      </c>
      <c r="S85" s="35">
        <f t="shared" si="11"/>
        <v>0</v>
      </c>
      <c r="T85" s="35">
        <f>SUM(T86)</f>
        <v>69516223.32</v>
      </c>
      <c r="U85" s="20"/>
    </row>
    <row r="86" spans="1:21" ht="93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69516223.32</v>
      </c>
      <c r="U86" s="20"/>
    </row>
    <row r="87" spans="1:21" ht="27">
      <c r="A87" s="26" t="s">
        <v>37</v>
      </c>
      <c r="B87" s="27"/>
      <c r="C87" s="27"/>
      <c r="D87" s="27"/>
      <c r="E87" s="27"/>
      <c r="F87" s="35">
        <f>SUM(F89,F91)</f>
        <v>60592347.19000006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-100800543.06999993</v>
      </c>
      <c r="U87" s="20"/>
    </row>
    <row r="88" spans="1:21" ht="14.25">
      <c r="A88" s="27" t="s">
        <v>38</v>
      </c>
      <c r="B88" s="27"/>
      <c r="C88" s="27"/>
      <c r="D88" s="27"/>
      <c r="E88" s="27"/>
      <c r="F88" s="35">
        <f>F89</f>
        <v>-2376535916.1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-2131667322.21</v>
      </c>
      <c r="U88" s="20"/>
    </row>
    <row r="89" spans="1:21" ht="27">
      <c r="A89" s="26" t="s">
        <v>39</v>
      </c>
      <c r="B89" s="27"/>
      <c r="C89" s="27"/>
      <c r="D89" s="27"/>
      <c r="E89" s="27"/>
      <c r="F89" s="35">
        <v>-2376535916.1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-2131667322.21</v>
      </c>
      <c r="U89" s="20"/>
    </row>
    <row r="90" spans="1:21" ht="14.25">
      <c r="A90" s="26" t="s">
        <v>40</v>
      </c>
      <c r="B90" s="27"/>
      <c r="C90" s="27"/>
      <c r="D90" s="27"/>
      <c r="E90" s="27"/>
      <c r="F90" s="35">
        <f>F91</f>
        <v>2437128263.29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2030866779.14</v>
      </c>
      <c r="U90" s="20"/>
    </row>
    <row r="91" spans="1:21" ht="27">
      <c r="A91" s="26" t="s">
        <v>41</v>
      </c>
      <c r="B91" s="27"/>
      <c r="C91" s="27"/>
      <c r="D91" s="27"/>
      <c r="E91" s="27"/>
      <c r="F91" s="35">
        <v>2437128263.29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2030866779.14</v>
      </c>
      <c r="U91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2016-02-12T03:06:59Z</cp:lastPrinted>
  <dcterms:created xsi:type="dcterms:W3CDTF">2014-03-03T02:48:43Z</dcterms:created>
  <dcterms:modified xsi:type="dcterms:W3CDTF">2017-09-12T02:33:51Z</dcterms:modified>
  <cp:category/>
  <cp:version/>
  <cp:contentType/>
  <cp:contentStatus/>
</cp:coreProperties>
</file>