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8.2017" sheetId="1" r:id="rId1"/>
  </sheets>
  <definedNames>
    <definedName name="_xlnm.Print_Titles" localSheetId="0">'исполнение на 01.08.2017'!$6:$7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<sst xmlns="http://schemas.openxmlformats.org/spreadsheetml/2006/main" count="110" uniqueCount="91">
  <si>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</si>
  <si>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</si>
  <si>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</si>
  <si>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</si>
  <si>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</si>
  <si>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</si>
  <si>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</si>
  <si>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</si>
  <si>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</si>
  <si>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</si>
  <si>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</si>
  <si>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</si>
  <si>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</si>
  <si>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</si>
  <si>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</si>
  <si>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</si>
  <si>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</si>
  <si>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</si>
  <si>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</si>
  <si>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</si>
  <si>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</si>
  <si>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</si>
  <si>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</si>
  <si>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</si>
  <si>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</si>
  <si>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</si>
  <si>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</si>
  <si>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</si>
  <si>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</si>
  <si>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</si>
  <si>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</si>
  <si>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</si>
  <si>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</si>
  <si>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</si>
  <si>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</si>
  <si>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</si>
  <si>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</si>
  <si>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</si>
  <si>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</si>
  <si>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</si>
  <si>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</si>
  <si>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</si>
  <si>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</si>
  <si>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</si>
  <si>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</si>
  <si>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</si>
  <si>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</si>
  <si>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</si>
  <si>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</si>
  <si>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</si>
  <si>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</si>
  <si>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</si>
  <si>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</si>
  <si>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</si>
  <si>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</si>
  <si>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</si>
  <si>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</si>
  <si>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</si>
  <si>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</si>
  <si>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</si>
  <si>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</si>
  <si>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</si>
  <si>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</si>
  <si>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</si>
  <si>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</si>
  <si>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</si>
  <si>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</si>
  <si>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</si>
  <si>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</si>
  <si>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</si>
  <si>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</si>
  <si>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</si>
  <si>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</si>
  <si>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</si>
  <si>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</si>
  <si>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</si>
  <si>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</si>
  <si>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</si>
  <si>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</si>
  <si>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</si>
  <si>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</si>
  <si>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</si>
  <si>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</si>
  <si>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</si>
  <si>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</si>
  <si>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</si>
  <si>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</si>
  <si>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</si>
  <si>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августа 2017 года</t>
  </si>
  <si>
    <t>План с учетом изменений на 01.08.2017 года</t>
  </si>
  <si>
    <t>Исполнено на 01.08.2017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</si>
</sst>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21">
      <selection activeCell="U91" sqref="U91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3">
        <f>F9+F26</f>
        <v>2324989216.1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1270420898.46</v>
      </c>
      <c r="U8" s="41">
        <f>ROUND(T8/F8*100,2)</f>
        <v>54.64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500718354.08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287366119.58</v>
      </c>
      <c r="U9" s="42">
        <f>ROUND(T9/F9*100,2)</f>
        <v>57.39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188793321.28</v>
      </c>
      <c r="U10" s="42">
        <f>ROUND(T10/F10*100,2)</f>
        <v>56.67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17905489.99</v>
      </c>
      <c r="U11" s="42">
        <f aca="true" t="shared" si="2" ref="U11:U30">ROUND(T11/F11*100,2)</f>
        <v>60.1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170887831.29</v>
      </c>
      <c r="U12" s="42">
        <f t="shared" si="2"/>
        <v>56.33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9644661.81</v>
      </c>
      <c r="U13" s="42">
        <f t="shared" si="2"/>
        <v>49.76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18012832.28</v>
      </c>
      <c r="U14" s="42">
        <f t="shared" si="2"/>
        <v>66.9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16383418.12</v>
      </c>
      <c r="U15" s="42">
        <f t="shared" si="2"/>
        <v>44.5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1549911.95</v>
      </c>
      <c r="U16" s="42">
        <f t="shared" si="2"/>
        <v>12.45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14833506.17</v>
      </c>
      <c r="U17" s="42">
        <f t="shared" si="2"/>
        <v>60.87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3761157.53</v>
      </c>
      <c r="U18" s="42">
        <f t="shared" si="2"/>
        <v>38.6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26586665.17</v>
      </c>
      <c r="U20" s="42">
        <f t="shared" si="2"/>
        <v>74.12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4830611.5</v>
      </c>
      <c r="U21" s="42">
        <f t="shared" si="2"/>
        <v>45.05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2056867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1474848.29</v>
      </c>
      <c r="U22" s="42">
        <f t="shared" si="2"/>
        <v>71.7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12989382.21</v>
      </c>
      <c r="U23" s="42">
        <f t="shared" si="2"/>
        <v>63.57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3205482.08</v>
      </c>
      <c r="U24" s="42">
        <f t="shared" si="2"/>
        <v>73.01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1241687.08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1683639.31</v>
      </c>
      <c r="U25" s="42">
        <f t="shared" si="2"/>
        <v>135.59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f>SUM(F27:F30)</f>
        <v>1824270862.02</v>
      </c>
      <c r="G26" s="44">
        <f aca="true" t="shared" si="4" ref="G26:T26">SUM(G27:G30)</f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44">
        <f t="shared" si="4"/>
        <v>0</v>
      </c>
      <c r="P26" s="44">
        <f t="shared" si="4"/>
        <v>0</v>
      </c>
      <c r="Q26" s="44">
        <f t="shared" si="4"/>
        <v>0</v>
      </c>
      <c r="R26" s="44">
        <f t="shared" si="4"/>
        <v>0</v>
      </c>
      <c r="S26" s="44">
        <f t="shared" si="4"/>
        <v>0</v>
      </c>
      <c r="T26" s="44">
        <f t="shared" si="4"/>
        <v>983054778.88</v>
      </c>
      <c r="U26" s="42">
        <f t="shared" si="2"/>
        <v>53.89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1823213928.36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981177782.22</v>
      </c>
      <c r="U27" s="42">
        <f t="shared" si="2"/>
        <v>53.82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4946542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5036542</v>
      </c>
      <c r="U28" s="46" t="s">
        <v>82</v>
      </c>
      <c r="V28" s="9"/>
      <c r="W28" s="9"/>
      <c r="X28" s="9"/>
    </row>
    <row r="29" spans="1:24" ht="89.25">
      <c r="A29" s="15" t="s">
        <v>87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-3941738.35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-3945745.35</v>
      </c>
      <c r="U30" s="42">
        <f t="shared" si="2"/>
        <v>100.1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2375581563.29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1230834989.3</v>
      </c>
      <c r="U33" s="30">
        <f aca="true" t="shared" si="5" ref="U33:U78">ROUND(T33/F33*100,2)</f>
        <v>51.81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127602684.72999999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64675068.44</v>
      </c>
      <c r="U34" s="30">
        <f t="shared" si="5"/>
        <v>50.68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902360.34</v>
      </c>
      <c r="U35" s="30">
        <f t="shared" si="5"/>
        <v>58.81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6567100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3105665.32</v>
      </c>
      <c r="U36" s="30">
        <f t="shared" si="5"/>
        <v>47.29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49175500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26742835.82</v>
      </c>
      <c r="U37" s="30">
        <f t="shared" si="5"/>
        <v>54.38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7923419.89</v>
      </c>
      <c r="U39" s="30">
        <f t="shared" si="5"/>
        <v>60.16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5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55229084.73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25025087.07</v>
      </c>
      <c r="U42" s="30">
        <f t="shared" si="5"/>
        <v>45.31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17820034.29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7580630.87</v>
      </c>
      <c r="U43" s="30">
        <f t="shared" si="5"/>
        <v>42.54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17820034.29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7580630.87</v>
      </c>
      <c r="U44" s="30">
        <f t="shared" si="5"/>
        <v>42.54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242734114.5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104104275.59</v>
      </c>
      <c r="U45" s="30">
        <f t="shared" si="5"/>
        <v>42.89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6420379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3678529.14</v>
      </c>
      <c r="U46" s="30">
        <f t="shared" si="5"/>
        <v>57.29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66855815.47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31521889.71</v>
      </c>
      <c r="U47" s="30">
        <f t="shared" si="5"/>
        <v>47.15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159771120.03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64853376.04</v>
      </c>
      <c r="U48" s="30">
        <f t="shared" si="5"/>
        <v>40.59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9686800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4050480.7</v>
      </c>
      <c r="U49" s="30">
        <f t="shared" si="5"/>
        <v>41.81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200471723.66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66914398.85</v>
      </c>
      <c r="U50" s="30">
        <f t="shared" si="5"/>
        <v>33.38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24987297.16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6716746.65</v>
      </c>
      <c r="U51" s="30">
        <f t="shared" si="5"/>
        <v>26.88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33555943.75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9283726.67</v>
      </c>
      <c r="U52" s="30">
        <f t="shared" si="5"/>
        <v>27.67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108081899.62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31629061.36</v>
      </c>
      <c r="U53" s="30">
        <f t="shared" si="5"/>
        <v>29.26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33846583.13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19284864.17</v>
      </c>
      <c r="U54" s="30">
        <f t="shared" si="5"/>
        <v>56.98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4537017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2425110.77</v>
      </c>
      <c r="U55" s="30">
        <f t="shared" si="5"/>
        <v>53.45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4537017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2425110.77</v>
      </c>
      <c r="U56" s="30">
        <f t="shared" si="5"/>
        <v>53.45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1383151321.97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790793112.6</v>
      </c>
      <c r="U57" s="30">
        <f t="shared" si="5"/>
        <v>57.17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571069862.79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309080922.39</v>
      </c>
      <c r="U58" s="30">
        <f t="shared" si="5"/>
        <v>54.12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440819358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267830198.02</v>
      </c>
      <c r="U59" s="30">
        <f t="shared" si="5"/>
        <v>60.76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84</v>
      </c>
      <c r="B60" s="5"/>
      <c r="C60" s="5"/>
      <c r="D60" s="5"/>
      <c r="E60" s="5"/>
      <c r="F60" s="31">
        <v>282410196.45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162554745.85</v>
      </c>
      <c r="U60" s="30">
        <f t="shared" si="5"/>
        <v>57.56</v>
      </c>
      <c r="V60" s="6"/>
      <c r="W60" s="7"/>
      <c r="X60" s="6"/>
    </row>
    <row r="61" spans="1:24" ht="15" outlineLevel="1">
      <c r="A61" s="11" t="s">
        <v>85</v>
      </c>
      <c r="B61" s="5"/>
      <c r="C61" s="5"/>
      <c r="D61" s="5"/>
      <c r="E61" s="5"/>
      <c r="F61" s="31">
        <v>34244690.73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24640228.32</v>
      </c>
      <c r="U61" s="30">
        <f t="shared" si="5"/>
        <v>71.95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54607214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26687018.02</v>
      </c>
      <c r="U62" s="30">
        <f t="shared" si="5"/>
        <v>48.87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149218330.4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88042103.24</v>
      </c>
      <c r="U63" s="30">
        <f t="shared" si="5"/>
        <v>59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143460330.4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84958770.14</v>
      </c>
      <c r="U64" s="30">
        <f t="shared" si="5"/>
        <v>59.22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5758000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3083333.1</v>
      </c>
      <c r="U65" s="30">
        <f t="shared" si="5"/>
        <v>53.55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132968238.06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63094350.17</v>
      </c>
      <c r="U66" s="30">
        <f t="shared" si="5"/>
        <v>47.45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1178615.05</v>
      </c>
      <c r="U67" s="30">
        <f t="shared" si="5"/>
        <v>51.24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62013000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23191867</v>
      </c>
      <c r="U68" s="30">
        <f t="shared" si="5"/>
        <v>37.4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24461338.06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13290802.15</v>
      </c>
      <c r="U69" s="30">
        <f t="shared" si="5"/>
        <v>54.33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15063600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9188336.33</v>
      </c>
      <c r="U70" s="30">
        <f t="shared" si="5"/>
        <v>61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29130300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16244729.64</v>
      </c>
      <c r="U71" s="30">
        <f t="shared" si="5"/>
        <v>55.77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111522098.68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43203285.199999996</v>
      </c>
      <c r="U72" s="30">
        <f t="shared" si="5"/>
        <v>38.74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53276975.52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10434946.12</v>
      </c>
      <c r="U73" s="30">
        <f t="shared" si="5"/>
        <v>19.59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47030492.16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26153570.78</v>
      </c>
      <c r="U74" s="30">
        <f t="shared" si="5"/>
        <v>55.61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2854645</v>
      </c>
      <c r="U75" s="30">
        <f t="shared" si="5"/>
        <v>59.6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3760123.3</v>
      </c>
      <c r="U76" s="30">
        <f t="shared" si="5"/>
        <v>58.52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2653.57</v>
      </c>
      <c r="U77" s="30">
        <f t="shared" si="5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5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F8-F33</f>
        <v>-50592347.19000006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39585909.160000086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50592347.19000006</v>
      </c>
      <c r="G80" s="33">
        <f aca="true" t="shared" si="10" ref="G80:T80">SUM(G81,G87,G85,G84)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-39585909.15999991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1" ref="G85:S85">G86</f>
        <v>0</v>
      </c>
      <c r="H85" s="35">
        <f t="shared" si="11"/>
        <v>0</v>
      </c>
      <c r="I85" s="35">
        <f t="shared" si="11"/>
        <v>0</v>
      </c>
      <c r="J85" s="35">
        <f t="shared" si="11"/>
        <v>0</v>
      </c>
      <c r="K85" s="35">
        <f t="shared" si="11"/>
        <v>0</v>
      </c>
      <c r="L85" s="35">
        <f t="shared" si="11"/>
        <v>0</v>
      </c>
      <c r="M85" s="35">
        <f t="shared" si="11"/>
        <v>0</v>
      </c>
      <c r="N85" s="35">
        <f t="shared" si="11"/>
        <v>0</v>
      </c>
      <c r="O85" s="35">
        <f t="shared" si="11"/>
        <v>0</v>
      </c>
      <c r="P85" s="35">
        <f t="shared" si="11"/>
        <v>0</v>
      </c>
      <c r="Q85" s="35">
        <f t="shared" si="11"/>
        <v>0</v>
      </c>
      <c r="R85" s="35">
        <f t="shared" si="11"/>
        <v>0</v>
      </c>
      <c r="S85" s="35">
        <f t="shared" si="11"/>
        <v>0</v>
      </c>
      <c r="T85" s="35">
        <f>SUM(T86)</f>
        <v>70104983.43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70104983.43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60592347.19000006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-99690892.58999991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-2373989216.1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-1878583691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-2373989216.1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-1878583691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2434581563.29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1778892798.41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2434581563.29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1778892798.41</v>
      </c>
      <c r="U91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2017-08-10T04:08:06Z</dcterms:modified>
  <cp:category/>
  <cp:version/>
  <cp:contentType/>
  <cp:contentStatus/>
</cp:coreProperties>
</file>