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'Лист1'!$A$1:$Q$92</definedName>
  </definedNames>
  <calcPr fullCalcOnLoad="1"/>
</workbook>
</file>

<file path=xl/sharedStrings.xml><?xml version="1.0" encoding="utf-8"?>
<sst xmlns="http://schemas.openxmlformats.org/spreadsheetml/2006/main" count="301" uniqueCount="202">
  <si>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</si>
  <si>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</si>
  <si>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</si>
  <si>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</si>
  <si>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</si>
  <si>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</si>
  <si>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</si>
  <si>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</si>
  <si>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</si>
  <si>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</si>
  <si>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</si>
  <si>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</si>
  <si>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</si>
  <si>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</si>
  <si>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</si>
  <si>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</si>
  <si>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</si>
  <si>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</si>
  <si>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</si>
  <si>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</si>
  <si>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</si>
  <si>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</si>
  <si>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</si>
  <si>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</si>
  <si>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</si>
  <si>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</si>
  <si>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</si>
  <si>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</si>
  <si>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</si>
  <si>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</si>
  <si>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2017 год</t>
  </si>
  <si>
    <t xml:space="preserve"> Капитальный ремонт многоквартирных домов и общежитий муниципальной формы собственности 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</si>
  <si>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</si>
  <si>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</si>
  <si>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</si>
  <si>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</si>
  <si>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</si>
  <si>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</si>
  <si>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</si>
  <si>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</si>
  <si>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</si>
  <si>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</si>
  <si>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</si>
  <si>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</si>
  <si>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</si>
  <si>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Капитальный ремонт других объектов в области образования</t>
  </si>
  <si>
    <t>Другие вопросы в области образования</t>
  </si>
  <si>
    <t>0709</t>
  </si>
  <si>
    <t>612</t>
  </si>
  <si>
    <t>1020089320</t>
  </si>
  <si>
    <t>1020089330</t>
  </si>
  <si>
    <t>1020089350</t>
  </si>
  <si>
    <t>1020089360</t>
  </si>
  <si>
    <t>1020089420</t>
  </si>
  <si>
    <t>1020089310</t>
  </si>
  <si>
    <t>Приложение № 10</t>
  </si>
  <si>
    <t>1020089440</t>
  </si>
  <si>
    <t xml:space="preserve"> Капитальный ремонт зданий МБОУ "СОШ № 161"</t>
  </si>
  <si>
    <t>Капитальный ремонт объектов дорожного хозяйства</t>
  </si>
  <si>
    <t>0409</t>
  </si>
  <si>
    <t xml:space="preserve"> Капитальный ремонт жилого дома по ул. Молодежная, 4 (работы по усилению фундамента)</t>
  </si>
  <si>
    <t>1020089300</t>
  </si>
  <si>
    <t>4.2.</t>
  </si>
  <si>
    <t>4.3.</t>
  </si>
  <si>
    <t>4.4.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</si>
  <si>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</si>
  <si>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</si>
  <si>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</si>
  <si>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</si>
  <si>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</si>
  <si>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</si>
  <si>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</si>
  <si>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</si>
  <si>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</si>
  <si>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Капитальный ремонт объектов культуры</t>
  </si>
  <si>
    <t>9.1.</t>
  </si>
  <si>
    <t>0801</t>
  </si>
  <si>
    <t>Национальная экономика</t>
  </si>
  <si>
    <t>0400</t>
  </si>
  <si>
    <t>Дорожное хозяйство (дорожные фонды)</t>
  </si>
  <si>
    <t>Культура, кинематография</t>
  </si>
  <si>
    <t>Культура</t>
  </si>
  <si>
    <t>0800</t>
  </si>
  <si>
    <t>1020089370</t>
  </si>
  <si>
    <t>1020089380</t>
  </si>
  <si>
    <r>
      <t xml:space="preserve">Объем бюджетных ассигнований на </t>
    </r>
    <r>
      <rPr>
        <b/>
        <sz val="22"/>
        <rFont val="Times New Roman"/>
        <family val="1"/>
      </rPr>
      <t>2017 год</t>
    </r>
  </si>
  <si>
    <r>
      <t xml:space="preserve">Объем бюджетных ассигнований на </t>
    </r>
    <r>
      <rPr>
        <b/>
        <sz val="22"/>
        <rFont val="Times New Roman"/>
        <family val="1"/>
      </rPr>
      <t>2018 год</t>
    </r>
  </si>
  <si>
    <t>Капитальный ремонт объектов защиты населения и территории от чрезвычайных ситуаций природного и техногенного характера, гражданской обороны</t>
  </si>
  <si>
    <t>0309</t>
  </si>
  <si>
    <t>1020089260</t>
  </si>
  <si>
    <t>3.2.</t>
  </si>
  <si>
    <t>3.3.</t>
  </si>
  <si>
    <t>6.2.</t>
  </si>
  <si>
    <t>0410081030</t>
  </si>
  <si>
    <t>0410081040</t>
  </si>
  <si>
    <t>1020089430</t>
  </si>
  <si>
    <t>1020089630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</si>
  <si>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</si>
  <si>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</si>
  <si>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</si>
  <si>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Капитальный ремонт помещений ЕДДС, расположенных в здании по ул. Майское шоссе, 5 </t>
  </si>
  <si>
    <t xml:space="preserve">Объем бюджетных ассигнований, направляемых на капитальные ремонты на 2017 год и плановый период 2018 - 2019 годов </t>
  </si>
  <si>
    <r>
      <t xml:space="preserve">Объем бюджетных ассигнований на </t>
    </r>
    <r>
      <rPr>
        <b/>
        <sz val="22"/>
        <rFont val="Times New Roman"/>
        <family val="1"/>
      </rPr>
      <t>2019 год</t>
    </r>
  </si>
  <si>
    <t>Капитальный ремонт участка автомобильной дороги по ул. Мира (в районе жилых домов № 41, 43, 38)</t>
  </si>
  <si>
    <t>1020089250</t>
  </si>
  <si>
    <t xml:space="preserve"> Капитальный ремонт зданий (сооружений) МБДОУ д/с № 6</t>
  </si>
  <si>
    <t xml:space="preserve"> Капитальный ремонт зданий (сооружений) МБДОУ д/с № 7</t>
  </si>
  <si>
    <t xml:space="preserve"> Капитальный ремонт зданий (сооружений) МБДОУ д/с № 10</t>
  </si>
  <si>
    <t>4.5.</t>
  </si>
  <si>
    <t xml:space="preserve"> Капитальный ремонт зданий (сооружений) МБДОУ д/с № 13</t>
  </si>
  <si>
    <t xml:space="preserve"> Капитальный ремонт зданий (сооружений) МБДОУ д/с № 24</t>
  </si>
  <si>
    <t xml:space="preserve"> Капитальный ремонт зданий (сооружений) МБОУ "Гимназия № 164"</t>
  </si>
  <si>
    <t>1020089410</t>
  </si>
  <si>
    <t xml:space="preserve"> Капитальный ремонт зданий (сооружений) МБОУ "СОШ № 169"</t>
  </si>
  <si>
    <t xml:space="preserve">Капитальный ремонт ограждения территорий муниципальных общеобразовательных учреждений </t>
  </si>
  <si>
    <t>1400080820</t>
  </si>
  <si>
    <t>Капитальный ремонт объектов дополнительного образования</t>
  </si>
  <si>
    <t>Капитальный ремонт кровли здания МБУ ДО "ЦО "Перспектива" по ул. Комсомольская, 17</t>
  </si>
  <si>
    <t>0703</t>
  </si>
  <si>
    <t>1020089230</t>
  </si>
  <si>
    <t>Капитальный ремонт лестницы главного входа в здание МБУ ДО ДМШ по ул. Комсомольская, 21</t>
  </si>
  <si>
    <t>1020089240</t>
  </si>
  <si>
    <t>0410081060</t>
  </si>
  <si>
    <t>1020089210</t>
  </si>
  <si>
    <t>Капитальный ремонт объектов массового спорта</t>
  </si>
  <si>
    <t xml:space="preserve">Капитальный ремонт входной группы здания МБУ "Спортивный комплекс" по ул. Гагарина, 6 </t>
  </si>
  <si>
    <t>1102</t>
  </si>
  <si>
    <t>1020089220</t>
  </si>
  <si>
    <t>2019 год</t>
  </si>
  <si>
    <t>Дополнительное образование</t>
  </si>
  <si>
    <t>Физическая культура и спорт</t>
  </si>
  <si>
    <t>1100</t>
  </si>
  <si>
    <t>Массовый спорт</t>
  </si>
  <si>
    <t>от 15.12.2016  № 32-190р</t>
  </si>
  <si>
    <t>0910085090</t>
  </si>
  <si>
    <t xml:space="preserve">Выполнение работ по разработке проектно-сметной документации на капитальный ремонт системы отопления, горячего и холодного водоснабжения МБДОУ д/с № 24 </t>
  </si>
  <si>
    <t>1020089500</t>
  </si>
  <si>
    <t>0410081010</t>
  </si>
  <si>
    <t xml:space="preserve"> 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</si>
  <si>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 xml:space="preserve"> Капитальный ремонт зданий (сооружений) МКУ ЦОДОУ  в целях выполнения требований пожарной безопасности</t>
  </si>
  <si>
    <t xml:space="preserve"> Капитальный ремонт зданий (сооружений) МКУ ЦОДОУ  </t>
  </si>
  <si>
    <t xml:space="preserve"> Капитальный ремонт зданий (сооружений) МБУ "МЦ" в целях выполнения требований пожарной безопасности </t>
  </si>
  <si>
    <t>0707</t>
  </si>
  <si>
    <t>0410081050</t>
  </si>
  <si>
    <t>Капитальный ремонт объектов молодежной политики</t>
  </si>
  <si>
    <t>10.</t>
  </si>
  <si>
    <t>10.1.</t>
  </si>
  <si>
    <t>Молодежная политика</t>
  </si>
  <si>
    <t>Капитальный ремонт зданий (сооружений) муниципальных учреждений культуры в целях выполнения требований пожарной безопасности</t>
  </si>
  <si>
    <t>Капитальный ремонт зданий (сооружений) муниципальных учреждений дошкольного образования в целях выполнения требований пожарной безопасности</t>
  </si>
  <si>
    <t>Капитальный ремонт приборов отопления в здании МБУ "Библиотека"</t>
  </si>
  <si>
    <t>Капитальный ремонт здания "Городская эстрада" по ул. Парковая, 14А</t>
  </si>
  <si>
    <t xml:space="preserve"> Капитальный ремонт многоквартирного дома муниципального жилищного фонда по ул. Калинина, 13В</t>
  </si>
  <si>
    <t>Капитальный ремонт объектов коммунального хозяйства</t>
  </si>
  <si>
    <t>Капитальный ремонт транзитного магистрального трубопровода теплосети ГРЭС-2-ТП-1, II очереди на участке от Н.О.-21 до Н.О.-23</t>
  </si>
  <si>
    <t>0502</t>
  </si>
  <si>
    <t>11100S5710</t>
  </si>
  <si>
    <t>1110075710</t>
  </si>
  <si>
    <t>1110085710</t>
  </si>
  <si>
    <t>Капитальный ремонт кровли здания МБДОУ д/с № 28, расположенного по адресу: г. Зеленогорск, ул. Набережная, 56</t>
  </si>
  <si>
    <t>1020078400</t>
  </si>
  <si>
    <t>10200S8400</t>
  </si>
  <si>
    <t>6.3.</t>
  </si>
  <si>
    <t>6.4.</t>
  </si>
  <si>
    <t>6.5.</t>
  </si>
  <si>
    <t>7.2.</t>
  </si>
  <si>
    <t>Выполнение работ по разработке проектно-сметной документации на проведение капитального ремонта кровли здания МКУ ЦОДОУ, расположенного по ул. Энергетиков, 3 Б</t>
  </si>
  <si>
    <t>1020089510</t>
  </si>
  <si>
    <t>10.2.</t>
  </si>
  <si>
    <t>10.3.</t>
  </si>
  <si>
    <t>11.</t>
  </si>
  <si>
    <t>11.1.</t>
  </si>
  <si>
    <t>6.6.</t>
  </si>
  <si>
    <t xml:space="preserve">Капитальный ремонт общеобразовательных учреждений </t>
  </si>
  <si>
    <t>0410075630</t>
  </si>
  <si>
    <t>Коммунальное хозяйство</t>
  </si>
  <si>
    <t>Замена дверей и люка на противопожарные, расположенных в здании по ул. Майское шоссе, 5</t>
  </si>
  <si>
    <t>0505</t>
  </si>
  <si>
    <t>Другие вопросы в области жилищно-коммунального хозяйства</t>
  </si>
  <si>
    <t>Капитальный ремонт прочих объектов жилищно-коммунального хозяйства</t>
  </si>
  <si>
    <t>Капитальный ремонт системы отопления, горячего и холодного водоснабжения МБДОУ д/с № 24, расположенного по адресу: г. Зеленогорск, ул. Диктатуры Пролетариата, 19</t>
  </si>
  <si>
    <t>1020089530</t>
  </si>
  <si>
    <t>1020088400</t>
  </si>
  <si>
    <t xml:space="preserve"> Капитальный ремонт зданий (сооружений) МБДОУ д/с № 18</t>
  </si>
  <si>
    <t xml:space="preserve"> Капитальный ремонт зданий (сооружений) МБДОУ д/с № 23</t>
  </si>
  <si>
    <t>6.7.</t>
  </si>
  <si>
    <t>6.8.</t>
  </si>
  <si>
    <t>6.9.</t>
  </si>
  <si>
    <t>6.10.</t>
  </si>
  <si>
    <t>6.11.</t>
  </si>
  <si>
    <t>7.3.</t>
  </si>
  <si>
    <t>7.4.</t>
  </si>
  <si>
    <t>7.5.</t>
  </si>
  <si>
    <t>7.6.</t>
  </si>
  <si>
    <t>8.2.</t>
  </si>
  <si>
    <t>11.2.</t>
  </si>
  <si>
    <t>11.3.</t>
  </si>
  <si>
    <t>12.</t>
  </si>
  <si>
    <t>12.1.</t>
  </si>
  <si>
    <t>Приложение № 9</t>
  </si>
  <si>
    <t>0410081160</t>
  </si>
  <si>
    <t>от 29.06.2017  №  40-227р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</si>
</sst>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4" fontId="5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18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186" fontId="5" fillId="0" borderId="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vertical="top"/>
    </xf>
    <xf numFmtId="4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top"/>
    </xf>
    <xf numFmtId="0" fontId="48" fillId="0" borderId="1" xfId="33" applyNumberFormat="1" applyFont="1" applyFill="1" applyBorder="1" applyProtection="1">
      <alignment vertical="top" wrapText="1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183" fontId="5" fillId="0" borderId="11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view="pageBreakPreview" zoomScale="50" zoomScaleNormal="39" zoomScaleSheetLayoutView="50" zoomScalePageLayoutView="50" workbookViewId="0" topLeftCell="A1">
      <selection activeCell="N5" sqref="N5"/>
    </sheetView>
  </sheetViews>
  <sheetFormatPr defaultColWidth="9.140625" defaultRowHeight="12.75"/>
  <cols>
    <col min="1" max="1" width="9.2812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6.7109375" style="0" customWidth="1"/>
    <col min="7" max="7" width="20.00390625" style="0" customWidth="1"/>
    <col min="8" max="8" width="23.7109375" style="0" customWidth="1"/>
    <col min="9" max="9" width="27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5.7109375" style="0" customWidth="1"/>
    <col min="16" max="16" width="14.7109375" style="0" customWidth="1"/>
    <col min="17" max="17" width="20.00390625" style="0" customWidth="1"/>
    <col min="18" max="18" width="0.2890625" style="0" customWidth="1"/>
  </cols>
  <sheetData>
    <row r="1" spans="14:18" ht="39" customHeight="1">
      <c r="N1" s="60" t="s">
        <v>199</v>
      </c>
      <c r="O1" s="60"/>
      <c r="P1" s="60"/>
      <c r="Q1" s="60"/>
      <c r="R1" s="60"/>
    </row>
    <row r="2" spans="14:18" ht="36.75" customHeight="1">
      <c r="N2" s="60" t="s">
        <v>37</v>
      </c>
      <c r="O2" s="60"/>
      <c r="P2" s="60"/>
      <c r="Q2" s="60"/>
      <c r="R2" s="60"/>
    </row>
    <row r="3" spans="14:18" ht="32.25" customHeight="1">
      <c r="N3" s="60" t="s">
        <v>36</v>
      </c>
      <c r="O3" s="60"/>
      <c r="P3" s="60"/>
      <c r="Q3" s="60"/>
      <c r="R3" s="60"/>
    </row>
    <row r="4" spans="14:18" ht="31.5" customHeight="1">
      <c r="N4" s="60" t="s">
        <v>201</v>
      </c>
      <c r="O4" s="60"/>
      <c r="P4" s="60"/>
      <c r="Q4" s="60"/>
      <c r="R4" s="60"/>
    </row>
    <row r="5" spans="14:17" ht="31.5" customHeight="1">
      <c r="N5" s="1"/>
      <c r="O5" s="12"/>
      <c r="P5" s="12"/>
      <c r="Q5" s="12"/>
    </row>
    <row r="6" spans="1:17" ht="30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0" t="s">
        <v>55</v>
      </c>
      <c r="O6" s="60"/>
      <c r="P6" s="60"/>
      <c r="Q6" s="60"/>
    </row>
    <row r="7" spans="1:17" ht="30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60" t="s">
        <v>37</v>
      </c>
      <c r="O7" s="60"/>
      <c r="P7" s="60"/>
      <c r="Q7" s="60"/>
    </row>
    <row r="8" spans="1:17" ht="30.75">
      <c r="A8" s="8"/>
      <c r="B8" s="11"/>
      <c r="C8" s="9"/>
      <c r="D8" s="9"/>
      <c r="E8" s="9"/>
      <c r="F8" s="9"/>
      <c r="G8" s="8"/>
      <c r="H8" s="8"/>
      <c r="I8" s="8"/>
      <c r="J8" s="8"/>
      <c r="K8" s="8"/>
      <c r="L8" s="8"/>
      <c r="M8" s="8"/>
      <c r="N8" s="60" t="s">
        <v>36</v>
      </c>
      <c r="O8" s="60"/>
      <c r="P8" s="60"/>
      <c r="Q8" s="60"/>
    </row>
    <row r="9" spans="1:17" ht="30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60" t="s">
        <v>133</v>
      </c>
      <c r="O9" s="60"/>
      <c r="P9" s="60"/>
      <c r="Q9" s="60"/>
    </row>
    <row r="10" spans="1:17" ht="33">
      <c r="A10" s="50" t="s">
        <v>101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7" ht="22.5">
      <c r="A11" s="51"/>
      <c r="B11" s="51"/>
      <c r="C11" s="51"/>
      <c r="D11" s="51"/>
      <c r="E11" s="51"/>
      <c r="F11" s="51"/>
      <c r="G11" s="51"/>
      <c r="H11" s="51"/>
      <c r="I11" s="51"/>
      <c r="J11" s="20"/>
      <c r="K11" s="20"/>
      <c r="L11" s="20"/>
      <c r="M11" s="20"/>
      <c r="N11" s="20"/>
      <c r="O11" s="20"/>
      <c r="P11" s="20"/>
      <c r="Q11" s="20"/>
    </row>
    <row r="12" spans="1:17" ht="30">
      <c r="A12" s="21"/>
      <c r="B12" s="22" t="s">
        <v>6</v>
      </c>
      <c r="C12" s="21"/>
      <c r="D12" s="21"/>
      <c r="E12" s="21"/>
      <c r="F12" s="21"/>
      <c r="G12" s="21"/>
      <c r="H12" s="21"/>
      <c r="I12" s="21"/>
      <c r="J12" s="20"/>
      <c r="K12" s="20"/>
      <c r="L12" s="20"/>
      <c r="M12" s="20"/>
      <c r="N12" s="20"/>
      <c r="O12" s="20"/>
      <c r="P12" s="57" t="s">
        <v>10</v>
      </c>
      <c r="Q12" s="57"/>
    </row>
    <row r="13" spans="1:17" ht="27.75" customHeight="1">
      <c r="A13" s="58" t="s">
        <v>1</v>
      </c>
      <c r="B13" s="58" t="s">
        <v>23</v>
      </c>
      <c r="C13" s="54" t="s">
        <v>2</v>
      </c>
      <c r="D13" s="55"/>
      <c r="E13" s="56"/>
      <c r="F13" s="52" t="s">
        <v>85</v>
      </c>
      <c r="G13" s="54" t="s">
        <v>5</v>
      </c>
      <c r="H13" s="55"/>
      <c r="I13" s="56"/>
      <c r="J13" s="52" t="s">
        <v>86</v>
      </c>
      <c r="K13" s="54" t="s">
        <v>5</v>
      </c>
      <c r="L13" s="55"/>
      <c r="M13" s="56"/>
      <c r="N13" s="52" t="s">
        <v>102</v>
      </c>
      <c r="O13" s="54" t="s">
        <v>5</v>
      </c>
      <c r="P13" s="55"/>
      <c r="Q13" s="56"/>
    </row>
    <row r="14" spans="1:17" ht="319.5" customHeight="1">
      <c r="A14" s="59"/>
      <c r="B14" s="59"/>
      <c r="C14" s="24" t="s">
        <v>35</v>
      </c>
      <c r="D14" s="24" t="s">
        <v>3</v>
      </c>
      <c r="E14" s="24" t="s">
        <v>4</v>
      </c>
      <c r="F14" s="53"/>
      <c r="G14" s="24" t="s">
        <v>11</v>
      </c>
      <c r="H14" s="24" t="s">
        <v>12</v>
      </c>
      <c r="I14" s="24" t="s">
        <v>13</v>
      </c>
      <c r="J14" s="53"/>
      <c r="K14" s="24" t="s">
        <v>11</v>
      </c>
      <c r="L14" s="24" t="s">
        <v>12</v>
      </c>
      <c r="M14" s="24" t="s">
        <v>13</v>
      </c>
      <c r="N14" s="53"/>
      <c r="O14" s="24" t="s">
        <v>11</v>
      </c>
      <c r="P14" s="24" t="s">
        <v>12</v>
      </c>
      <c r="Q14" s="24" t="s">
        <v>13</v>
      </c>
    </row>
    <row r="15" spans="1:17" ht="123" customHeight="1">
      <c r="A15" s="25" t="s">
        <v>14</v>
      </c>
      <c r="B15" s="5" t="s">
        <v>87</v>
      </c>
      <c r="C15" s="23"/>
      <c r="D15" s="13"/>
      <c r="E15" s="13"/>
      <c r="F15" s="40">
        <f>G15+H15+I15</f>
        <v>2225.73339</v>
      </c>
      <c r="G15" s="2">
        <f>G16</f>
        <v>0</v>
      </c>
      <c r="H15" s="2">
        <f>H16</f>
        <v>0</v>
      </c>
      <c r="I15" s="40">
        <f>I16</f>
        <v>2225.73339</v>
      </c>
      <c r="J15" s="2">
        <f>K15+L15+M15</f>
        <v>0</v>
      </c>
      <c r="K15" s="2">
        <f>K16</f>
        <v>0</v>
      </c>
      <c r="L15" s="2">
        <f>L16</f>
        <v>0</v>
      </c>
      <c r="M15" s="2">
        <f>M16</f>
        <v>0</v>
      </c>
      <c r="N15" s="2">
        <f>O15+P15+Q15</f>
        <v>0</v>
      </c>
      <c r="O15" s="2">
        <f>O16</f>
        <v>0</v>
      </c>
      <c r="P15" s="2">
        <f>P16</f>
        <v>0</v>
      </c>
      <c r="Q15" s="2">
        <f>Q16</f>
        <v>0</v>
      </c>
    </row>
    <row r="16" spans="1:17" ht="64.5" customHeight="1">
      <c r="A16" s="25" t="s">
        <v>32</v>
      </c>
      <c r="B16" s="26" t="s">
        <v>100</v>
      </c>
      <c r="C16" s="27" t="s">
        <v>88</v>
      </c>
      <c r="D16" s="28" t="s">
        <v>89</v>
      </c>
      <c r="E16" s="28" t="s">
        <v>22</v>
      </c>
      <c r="F16" s="42">
        <f>I16</f>
        <v>2225.73339</v>
      </c>
      <c r="G16" s="19">
        <v>0</v>
      </c>
      <c r="H16" s="19">
        <v>0</v>
      </c>
      <c r="I16" s="42">
        <v>2225.73339</v>
      </c>
      <c r="J16" s="2"/>
      <c r="K16" s="2"/>
      <c r="L16" s="2"/>
      <c r="M16" s="2"/>
      <c r="N16" s="2"/>
      <c r="O16" s="2"/>
      <c r="P16" s="2"/>
      <c r="Q16" s="2"/>
    </row>
    <row r="17" spans="1:17" ht="54">
      <c r="A17" s="25" t="s">
        <v>15</v>
      </c>
      <c r="B17" s="5" t="s">
        <v>58</v>
      </c>
      <c r="C17" s="23"/>
      <c r="D17" s="13"/>
      <c r="E17" s="13"/>
      <c r="F17" s="2">
        <f>G17+H17+I17</f>
        <v>303.5</v>
      </c>
      <c r="G17" s="2">
        <f>G18</f>
        <v>0</v>
      </c>
      <c r="H17" s="2">
        <f>H18</f>
        <v>0</v>
      </c>
      <c r="I17" s="2">
        <f>I18</f>
        <v>303.5</v>
      </c>
      <c r="J17" s="2">
        <f>K17+L17+M17</f>
        <v>0</v>
      </c>
      <c r="K17" s="2">
        <f>K18</f>
        <v>0</v>
      </c>
      <c r="L17" s="2">
        <f>L18</f>
        <v>0</v>
      </c>
      <c r="M17" s="2">
        <f>M18</f>
        <v>0</v>
      </c>
      <c r="N17" s="2">
        <f>O17+P17+Q17</f>
        <v>0</v>
      </c>
      <c r="O17" s="2">
        <f>O18</f>
        <v>0</v>
      </c>
      <c r="P17" s="2">
        <f>P18</f>
        <v>0</v>
      </c>
      <c r="Q17" s="2">
        <f>Q18</f>
        <v>0</v>
      </c>
    </row>
    <row r="18" spans="1:17" ht="66.75" customHeight="1">
      <c r="A18" s="25" t="s">
        <v>33</v>
      </c>
      <c r="B18" s="15" t="s">
        <v>103</v>
      </c>
      <c r="C18" s="27" t="s">
        <v>59</v>
      </c>
      <c r="D18" s="28" t="s">
        <v>134</v>
      </c>
      <c r="E18" s="28" t="s">
        <v>22</v>
      </c>
      <c r="F18" s="3">
        <f>I18</f>
        <v>303.5</v>
      </c>
      <c r="G18" s="19">
        <v>0</v>
      </c>
      <c r="H18" s="19">
        <v>0</v>
      </c>
      <c r="I18" s="3">
        <v>303.5</v>
      </c>
      <c r="J18" s="2"/>
      <c r="K18" s="2"/>
      <c r="L18" s="2"/>
      <c r="M18" s="2"/>
      <c r="N18" s="2"/>
      <c r="O18" s="2"/>
      <c r="P18" s="2"/>
      <c r="Q18" s="2"/>
    </row>
    <row r="19" spans="1:17" ht="54">
      <c r="A19" s="25" t="s">
        <v>26</v>
      </c>
      <c r="B19" s="5" t="s">
        <v>24</v>
      </c>
      <c r="C19" s="23"/>
      <c r="D19" s="13"/>
      <c r="E19" s="13"/>
      <c r="F19" s="40">
        <f>G19+H19+I19</f>
        <v>11454.187160000001</v>
      </c>
      <c r="G19" s="2">
        <f>G20+G21+G22</f>
        <v>0</v>
      </c>
      <c r="H19" s="2">
        <f>H20+H21+H22</f>
        <v>0</v>
      </c>
      <c r="I19" s="40">
        <f>I20+I21+I22</f>
        <v>11454.187160000001</v>
      </c>
      <c r="J19" s="2">
        <f>K19+L19+M19</f>
        <v>4500</v>
      </c>
      <c r="K19" s="2">
        <f>K20+K21+K22</f>
        <v>0</v>
      </c>
      <c r="L19" s="2">
        <f>L20+L21+L22</f>
        <v>0</v>
      </c>
      <c r="M19" s="2">
        <f>M20+M21+M22</f>
        <v>4500</v>
      </c>
      <c r="N19" s="2">
        <f>O19+P19+Q19</f>
        <v>4500</v>
      </c>
      <c r="O19" s="2">
        <f>O20+O21+O22</f>
        <v>0</v>
      </c>
      <c r="P19" s="2">
        <f>P20+P21+P22</f>
        <v>0</v>
      </c>
      <c r="Q19" s="2">
        <f>Q20+Q21+Q22</f>
        <v>4500</v>
      </c>
    </row>
    <row r="20" spans="1:17" ht="68.25" customHeight="1">
      <c r="A20" s="25" t="s">
        <v>34</v>
      </c>
      <c r="B20" s="29" t="s">
        <v>31</v>
      </c>
      <c r="C20" s="27" t="s">
        <v>25</v>
      </c>
      <c r="D20" s="28" t="s">
        <v>39</v>
      </c>
      <c r="E20" s="28" t="s">
        <v>22</v>
      </c>
      <c r="F20" s="42">
        <f>I20</f>
        <v>3084.23794</v>
      </c>
      <c r="G20" s="19">
        <v>0</v>
      </c>
      <c r="H20" s="19">
        <v>0</v>
      </c>
      <c r="I20" s="42">
        <v>3084.23794</v>
      </c>
      <c r="J20" s="3">
        <f>M20</f>
        <v>4500</v>
      </c>
      <c r="K20" s="19">
        <v>0</v>
      </c>
      <c r="L20" s="19">
        <v>0</v>
      </c>
      <c r="M20" s="3">
        <v>4500</v>
      </c>
      <c r="N20" s="3">
        <f>Q20</f>
        <v>4500</v>
      </c>
      <c r="O20" s="19">
        <v>0</v>
      </c>
      <c r="P20" s="19">
        <v>0</v>
      </c>
      <c r="Q20" s="3">
        <v>4500</v>
      </c>
    </row>
    <row r="21" spans="1:17" ht="83.25">
      <c r="A21" s="25" t="s">
        <v>90</v>
      </c>
      <c r="B21" s="29" t="s">
        <v>152</v>
      </c>
      <c r="C21" s="27" t="s">
        <v>25</v>
      </c>
      <c r="D21" s="28" t="s">
        <v>104</v>
      </c>
      <c r="E21" s="28" t="s">
        <v>22</v>
      </c>
      <c r="F21" s="42">
        <f>I21</f>
        <v>4319.94922</v>
      </c>
      <c r="G21" s="19">
        <v>0</v>
      </c>
      <c r="H21" s="19">
        <v>0</v>
      </c>
      <c r="I21" s="42">
        <v>4319.94922</v>
      </c>
      <c r="J21" s="3"/>
      <c r="K21" s="19"/>
      <c r="L21" s="19"/>
      <c r="M21" s="3"/>
      <c r="N21" s="3"/>
      <c r="O21" s="19"/>
      <c r="P21" s="19"/>
      <c r="Q21" s="3"/>
    </row>
    <row r="22" spans="1:17" ht="69.75" customHeight="1">
      <c r="A22" s="25" t="s">
        <v>91</v>
      </c>
      <c r="B22" s="29" t="s">
        <v>60</v>
      </c>
      <c r="C22" s="27" t="s">
        <v>25</v>
      </c>
      <c r="D22" s="28" t="s">
        <v>61</v>
      </c>
      <c r="E22" s="28" t="s">
        <v>22</v>
      </c>
      <c r="F22" s="3">
        <f>I22</f>
        <v>4050</v>
      </c>
      <c r="G22" s="19">
        <v>0</v>
      </c>
      <c r="H22" s="19">
        <v>0</v>
      </c>
      <c r="I22" s="3">
        <v>4050</v>
      </c>
      <c r="J22" s="3"/>
      <c r="K22" s="19"/>
      <c r="L22" s="19"/>
      <c r="M22" s="3"/>
      <c r="N22" s="3"/>
      <c r="O22" s="19"/>
      <c r="P22" s="19"/>
      <c r="Q22" s="3"/>
    </row>
    <row r="23" spans="1:17" ht="69.75" customHeight="1">
      <c r="A23" s="25" t="s">
        <v>43</v>
      </c>
      <c r="B23" s="5" t="s">
        <v>153</v>
      </c>
      <c r="C23" s="23"/>
      <c r="D23" s="13"/>
      <c r="E23" s="13"/>
      <c r="F23" s="40">
        <f>G23+H23+I23</f>
        <v>7426.80375</v>
      </c>
      <c r="G23" s="2">
        <f>G24</f>
        <v>0</v>
      </c>
      <c r="H23" s="2">
        <f>H24</f>
        <v>7000</v>
      </c>
      <c r="I23" s="40">
        <f>I24</f>
        <v>426.80375000000004</v>
      </c>
      <c r="J23" s="2">
        <f>K23+L23+M23</f>
        <v>0</v>
      </c>
      <c r="K23" s="2">
        <f>K24</f>
        <v>0</v>
      </c>
      <c r="L23" s="2">
        <f>L24</f>
        <v>0</v>
      </c>
      <c r="M23" s="2">
        <f>M24</f>
        <v>0</v>
      </c>
      <c r="N23" s="2">
        <f>O23+P23+Q23</f>
        <v>0</v>
      </c>
      <c r="O23" s="2">
        <f>O24</f>
        <v>0</v>
      </c>
      <c r="P23" s="2">
        <f>P24</f>
        <v>0</v>
      </c>
      <c r="Q23" s="2">
        <f>Q24</f>
        <v>0</v>
      </c>
    </row>
    <row r="24" spans="1:17" ht="60" customHeight="1">
      <c r="A24" s="64" t="s">
        <v>44</v>
      </c>
      <c r="B24" s="67" t="s">
        <v>154</v>
      </c>
      <c r="C24" s="27"/>
      <c r="D24" s="28"/>
      <c r="E24" s="28"/>
      <c r="F24" s="42">
        <f>G24+H24+I24</f>
        <v>7426.80375</v>
      </c>
      <c r="G24" s="19">
        <f>G25+G26+G27</f>
        <v>0</v>
      </c>
      <c r="H24" s="19">
        <f>H25+H26+H27</f>
        <v>7000</v>
      </c>
      <c r="I24" s="44">
        <f>I25+I26+I27</f>
        <v>426.80375000000004</v>
      </c>
      <c r="J24" s="3"/>
      <c r="K24" s="19"/>
      <c r="L24" s="19"/>
      <c r="M24" s="3"/>
      <c r="N24" s="3"/>
      <c r="O24" s="19"/>
      <c r="P24" s="19"/>
      <c r="Q24" s="3"/>
    </row>
    <row r="25" spans="1:17" ht="33" customHeight="1">
      <c r="A25" s="65"/>
      <c r="B25" s="68"/>
      <c r="C25" s="27" t="s">
        <v>155</v>
      </c>
      <c r="D25" s="28" t="s">
        <v>157</v>
      </c>
      <c r="E25" s="28" t="s">
        <v>22</v>
      </c>
      <c r="F25" s="3">
        <f>G25+H25+I25</f>
        <v>7000</v>
      </c>
      <c r="G25" s="19">
        <v>0</v>
      </c>
      <c r="H25" s="19">
        <v>7000</v>
      </c>
      <c r="I25" s="3"/>
      <c r="J25" s="3"/>
      <c r="K25" s="19"/>
      <c r="L25" s="19"/>
      <c r="M25" s="3"/>
      <c r="N25" s="3"/>
      <c r="O25" s="19"/>
      <c r="P25" s="19"/>
      <c r="Q25" s="3"/>
    </row>
    <row r="26" spans="1:17" ht="27" customHeight="1">
      <c r="A26" s="65"/>
      <c r="B26" s="68"/>
      <c r="C26" s="27" t="s">
        <v>155</v>
      </c>
      <c r="D26" s="28" t="s">
        <v>156</v>
      </c>
      <c r="E26" s="28" t="s">
        <v>22</v>
      </c>
      <c r="F26" s="10">
        <f>I26</f>
        <v>276.809</v>
      </c>
      <c r="G26" s="19">
        <v>0</v>
      </c>
      <c r="H26" s="19">
        <v>0</v>
      </c>
      <c r="I26" s="10">
        <v>276.809</v>
      </c>
      <c r="J26" s="3"/>
      <c r="K26" s="19"/>
      <c r="L26" s="19"/>
      <c r="M26" s="3"/>
      <c r="N26" s="3"/>
      <c r="O26" s="19"/>
      <c r="P26" s="19"/>
      <c r="Q26" s="3"/>
    </row>
    <row r="27" spans="1:17" ht="27" customHeight="1">
      <c r="A27" s="66"/>
      <c r="B27" s="69"/>
      <c r="C27" s="27" t="s">
        <v>155</v>
      </c>
      <c r="D27" s="28" t="s">
        <v>158</v>
      </c>
      <c r="E27" s="28" t="s">
        <v>22</v>
      </c>
      <c r="F27" s="42">
        <f>I27</f>
        <v>149.99475</v>
      </c>
      <c r="G27" s="19">
        <v>0</v>
      </c>
      <c r="H27" s="19">
        <v>0</v>
      </c>
      <c r="I27" s="42">
        <v>149.99475</v>
      </c>
      <c r="J27" s="3"/>
      <c r="K27" s="19"/>
      <c r="L27" s="19"/>
      <c r="M27" s="3"/>
      <c r="N27" s="3"/>
      <c r="O27" s="19"/>
      <c r="P27" s="19"/>
      <c r="Q27" s="3"/>
    </row>
    <row r="28" spans="1:17" ht="74.25" customHeight="1">
      <c r="A28" s="25" t="s">
        <v>65</v>
      </c>
      <c r="B28" s="5" t="s">
        <v>179</v>
      </c>
      <c r="C28" s="23"/>
      <c r="D28" s="13"/>
      <c r="E28" s="13"/>
      <c r="F28" s="40">
        <f>G28+H28+I28</f>
        <v>107.12453</v>
      </c>
      <c r="G28" s="2">
        <f>G29</f>
        <v>0</v>
      </c>
      <c r="H28" s="2">
        <f>H29</f>
        <v>0</v>
      </c>
      <c r="I28" s="40">
        <f>I29</f>
        <v>107.12453</v>
      </c>
      <c r="J28" s="2">
        <f>K28+L28+M28</f>
        <v>0</v>
      </c>
      <c r="K28" s="2">
        <f>K29</f>
        <v>0</v>
      </c>
      <c r="L28" s="2">
        <f>L29</f>
        <v>0</v>
      </c>
      <c r="M28" s="2">
        <f>M29</f>
        <v>0</v>
      </c>
      <c r="N28" s="2">
        <f>O28+P28+Q28</f>
        <v>0</v>
      </c>
      <c r="O28" s="2">
        <f>O29</f>
        <v>0</v>
      </c>
      <c r="P28" s="2">
        <f>P29</f>
        <v>0</v>
      </c>
      <c r="Q28" s="2">
        <f>Q29</f>
        <v>0</v>
      </c>
    </row>
    <row r="29" spans="1:17" ht="80.25" customHeight="1">
      <c r="A29" s="25" t="s">
        <v>66</v>
      </c>
      <c r="B29" s="45" t="s">
        <v>176</v>
      </c>
      <c r="C29" s="27" t="s">
        <v>177</v>
      </c>
      <c r="D29" s="28" t="s">
        <v>200</v>
      </c>
      <c r="E29" s="28" t="s">
        <v>22</v>
      </c>
      <c r="F29" s="42">
        <f>I29</f>
        <v>107.12453</v>
      </c>
      <c r="G29" s="19">
        <v>0</v>
      </c>
      <c r="H29" s="19">
        <v>0</v>
      </c>
      <c r="I29" s="42">
        <v>107.12453</v>
      </c>
      <c r="J29" s="3"/>
      <c r="K29" s="19"/>
      <c r="L29" s="19"/>
      <c r="M29" s="3"/>
      <c r="N29" s="3"/>
      <c r="O29" s="19"/>
      <c r="P29" s="19"/>
      <c r="Q29" s="3"/>
    </row>
    <row r="30" spans="1:17" ht="70.5" customHeight="1">
      <c r="A30" s="25" t="s">
        <v>67</v>
      </c>
      <c r="B30" s="5" t="s">
        <v>21</v>
      </c>
      <c r="C30" s="23"/>
      <c r="D30" s="13"/>
      <c r="E30" s="13"/>
      <c r="F30" s="40">
        <f>G30+H30+I30</f>
        <v>11793.09651</v>
      </c>
      <c r="G30" s="2">
        <f>G31+G32+G33+G34+G35+G36+G37+G39+G43+G44</f>
        <v>0</v>
      </c>
      <c r="H30" s="2">
        <f>H31+H32+H33+H34+H35+H36+H37+H39+H43+H44</f>
        <v>4768.2</v>
      </c>
      <c r="I30" s="40">
        <f>I31+I32+I33+I34+I35+I36+I37+I38+I39+I43+I44</f>
        <v>7024.8965100000005</v>
      </c>
      <c r="J30" s="4">
        <f>K30+L30+M30</f>
        <v>2392</v>
      </c>
      <c r="K30" s="2">
        <f>K31+K32+K33+K34+K35+K36+K37+K43</f>
        <v>0</v>
      </c>
      <c r="L30" s="2">
        <f>L31+L32+L33+L34+L35+L36+L37+L43</f>
        <v>0</v>
      </c>
      <c r="M30" s="2">
        <f>M31+M32+M33+M34+M35+M36+M37+M43</f>
        <v>2392</v>
      </c>
      <c r="N30" s="4">
        <f>O30+P30+Q30</f>
        <v>0</v>
      </c>
      <c r="O30" s="2">
        <f>O31+O32+O33+O34+O35+O36+O37+O43</f>
        <v>0</v>
      </c>
      <c r="P30" s="2">
        <f>P31+P32+P33+P34+P35+P36+P37+P43</f>
        <v>0</v>
      </c>
      <c r="Q30" s="2">
        <f>Q31+Q32+Q33+Q34+Q35+Q36+Q37+Q43</f>
        <v>0</v>
      </c>
    </row>
    <row r="31" spans="1:17" ht="55.5">
      <c r="A31" s="25" t="s">
        <v>68</v>
      </c>
      <c r="B31" s="29" t="s">
        <v>105</v>
      </c>
      <c r="C31" s="27" t="s">
        <v>0</v>
      </c>
      <c r="D31" s="28" t="s">
        <v>54</v>
      </c>
      <c r="E31" s="28" t="s">
        <v>48</v>
      </c>
      <c r="F31" s="3">
        <f aca="true" t="shared" si="0" ref="F31:F37">I31</f>
        <v>92.2</v>
      </c>
      <c r="G31" s="3">
        <v>0</v>
      </c>
      <c r="H31" s="3">
        <v>0</v>
      </c>
      <c r="I31" s="3">
        <v>92.2</v>
      </c>
      <c r="J31" s="4"/>
      <c r="K31" s="4"/>
      <c r="L31" s="4"/>
      <c r="M31" s="4"/>
      <c r="N31" s="4"/>
      <c r="O31" s="4"/>
      <c r="P31" s="4"/>
      <c r="Q31" s="4"/>
    </row>
    <row r="32" spans="1:17" ht="55.5">
      <c r="A32" s="25" t="s">
        <v>92</v>
      </c>
      <c r="B32" s="29" t="s">
        <v>106</v>
      </c>
      <c r="C32" s="27" t="s">
        <v>0</v>
      </c>
      <c r="D32" s="28" t="s">
        <v>49</v>
      </c>
      <c r="E32" s="28" t="s">
        <v>48</v>
      </c>
      <c r="F32" s="10">
        <f t="shared" si="0"/>
        <v>31</v>
      </c>
      <c r="G32" s="3">
        <v>0</v>
      </c>
      <c r="H32" s="3">
        <v>0</v>
      </c>
      <c r="I32" s="10">
        <v>31</v>
      </c>
      <c r="J32" s="4"/>
      <c r="K32" s="4"/>
      <c r="L32" s="4"/>
      <c r="M32" s="4"/>
      <c r="N32" s="4"/>
      <c r="O32" s="4"/>
      <c r="P32" s="4"/>
      <c r="Q32" s="2"/>
    </row>
    <row r="33" spans="1:17" ht="55.5">
      <c r="A33" s="38" t="s">
        <v>162</v>
      </c>
      <c r="B33" s="29" t="s">
        <v>107</v>
      </c>
      <c r="C33" s="27" t="s">
        <v>0</v>
      </c>
      <c r="D33" s="28" t="s">
        <v>50</v>
      </c>
      <c r="E33" s="28" t="s">
        <v>48</v>
      </c>
      <c r="F33" s="3">
        <f t="shared" si="0"/>
        <v>100</v>
      </c>
      <c r="G33" s="3">
        <v>0</v>
      </c>
      <c r="H33" s="3">
        <v>0</v>
      </c>
      <c r="I33" s="3">
        <v>100</v>
      </c>
      <c r="J33" s="4"/>
      <c r="K33" s="4"/>
      <c r="L33" s="4"/>
      <c r="M33" s="4"/>
      <c r="N33" s="4"/>
      <c r="O33" s="4"/>
      <c r="P33" s="4"/>
      <c r="Q33" s="2"/>
    </row>
    <row r="34" spans="1:17" ht="55.5">
      <c r="A34" s="25" t="s">
        <v>163</v>
      </c>
      <c r="B34" s="29" t="s">
        <v>183</v>
      </c>
      <c r="C34" s="27" t="s">
        <v>0</v>
      </c>
      <c r="D34" s="28" t="s">
        <v>51</v>
      </c>
      <c r="E34" s="28" t="s">
        <v>48</v>
      </c>
      <c r="F34" s="3">
        <f t="shared" si="0"/>
        <v>246.39</v>
      </c>
      <c r="G34" s="3">
        <v>0</v>
      </c>
      <c r="H34" s="3">
        <v>0</v>
      </c>
      <c r="I34" s="3">
        <v>246.39</v>
      </c>
      <c r="J34" s="4"/>
      <c r="K34" s="4"/>
      <c r="L34" s="4"/>
      <c r="M34" s="4"/>
      <c r="N34" s="4"/>
      <c r="O34" s="4"/>
      <c r="P34" s="4"/>
      <c r="Q34" s="2"/>
    </row>
    <row r="35" spans="1:17" ht="55.5">
      <c r="A35" s="25" t="s">
        <v>164</v>
      </c>
      <c r="B35" s="29" t="s">
        <v>184</v>
      </c>
      <c r="C35" s="27" t="s">
        <v>0</v>
      </c>
      <c r="D35" s="28" t="s">
        <v>52</v>
      </c>
      <c r="E35" s="28" t="s">
        <v>48</v>
      </c>
      <c r="F35" s="3">
        <f t="shared" si="0"/>
        <v>400</v>
      </c>
      <c r="G35" s="3">
        <v>0</v>
      </c>
      <c r="H35" s="3">
        <v>0</v>
      </c>
      <c r="I35" s="3">
        <v>400</v>
      </c>
      <c r="J35" s="4"/>
      <c r="K35" s="4"/>
      <c r="L35" s="4"/>
      <c r="M35" s="4"/>
      <c r="N35" s="4"/>
      <c r="O35" s="4"/>
      <c r="P35" s="4"/>
      <c r="Q35" s="2"/>
    </row>
    <row r="36" spans="1:17" ht="55.5">
      <c r="A36" s="25" t="s">
        <v>172</v>
      </c>
      <c r="B36" s="29" t="s">
        <v>109</v>
      </c>
      <c r="C36" s="27" t="s">
        <v>0</v>
      </c>
      <c r="D36" s="28" t="s">
        <v>83</v>
      </c>
      <c r="E36" s="28" t="s">
        <v>48</v>
      </c>
      <c r="F36" s="3">
        <f t="shared" si="0"/>
        <v>0</v>
      </c>
      <c r="G36" s="3">
        <v>0</v>
      </c>
      <c r="H36" s="3">
        <v>0</v>
      </c>
      <c r="I36" s="3">
        <v>0</v>
      </c>
      <c r="J36" s="10">
        <f>M36</f>
        <v>614</v>
      </c>
      <c r="K36" s="3">
        <v>0</v>
      </c>
      <c r="L36" s="3">
        <v>0</v>
      </c>
      <c r="M36" s="10">
        <v>614</v>
      </c>
      <c r="N36" s="10">
        <f>Q36</f>
        <v>0</v>
      </c>
      <c r="O36" s="3">
        <v>0</v>
      </c>
      <c r="P36" s="3">
        <v>0</v>
      </c>
      <c r="Q36" s="10">
        <v>0</v>
      </c>
    </row>
    <row r="37" spans="1:17" ht="55.5">
      <c r="A37" s="25" t="s">
        <v>185</v>
      </c>
      <c r="B37" s="29" t="s">
        <v>110</v>
      </c>
      <c r="C37" s="27" t="s">
        <v>0</v>
      </c>
      <c r="D37" s="28" t="s">
        <v>84</v>
      </c>
      <c r="E37" s="28" t="s">
        <v>48</v>
      </c>
      <c r="F37" s="3">
        <f t="shared" si="0"/>
        <v>0</v>
      </c>
      <c r="G37" s="3">
        <v>0</v>
      </c>
      <c r="H37" s="3">
        <v>0</v>
      </c>
      <c r="I37" s="3">
        <v>0</v>
      </c>
      <c r="J37" s="10">
        <f>M37</f>
        <v>1778</v>
      </c>
      <c r="K37" s="3">
        <v>0</v>
      </c>
      <c r="L37" s="3">
        <v>0</v>
      </c>
      <c r="M37" s="10">
        <v>1778</v>
      </c>
      <c r="N37" s="10">
        <f>Q37</f>
        <v>0</v>
      </c>
      <c r="O37" s="3">
        <v>0</v>
      </c>
      <c r="P37" s="3">
        <v>0</v>
      </c>
      <c r="Q37" s="10">
        <v>0</v>
      </c>
    </row>
    <row r="38" spans="1:17" ht="123.75" customHeight="1">
      <c r="A38" s="25" t="s">
        <v>186</v>
      </c>
      <c r="B38" s="46" t="s">
        <v>180</v>
      </c>
      <c r="C38" s="27" t="s">
        <v>0</v>
      </c>
      <c r="D38" s="28" t="s">
        <v>181</v>
      </c>
      <c r="E38" s="28" t="s">
        <v>22</v>
      </c>
      <c r="F38" s="3">
        <f>I38</f>
        <v>5722.79</v>
      </c>
      <c r="G38" s="3">
        <v>0</v>
      </c>
      <c r="H38" s="3">
        <v>0</v>
      </c>
      <c r="I38" s="3">
        <v>5722.79</v>
      </c>
      <c r="J38" s="10"/>
      <c r="K38" s="3"/>
      <c r="L38" s="3"/>
      <c r="M38" s="10"/>
      <c r="N38" s="10"/>
      <c r="O38" s="3"/>
      <c r="P38" s="3"/>
      <c r="Q38" s="10"/>
    </row>
    <row r="39" spans="1:17" ht="39.75" customHeight="1">
      <c r="A39" s="64" t="s">
        <v>187</v>
      </c>
      <c r="B39" s="67" t="s">
        <v>159</v>
      </c>
      <c r="C39" s="27"/>
      <c r="D39" s="28"/>
      <c r="E39" s="28"/>
      <c r="F39" s="42">
        <f>G39+H39+I39</f>
        <v>4871.08651</v>
      </c>
      <c r="G39" s="3">
        <f>G40+G41+G42</f>
        <v>0</v>
      </c>
      <c r="H39" s="3">
        <f>H40+H41+H42</f>
        <v>4768.2</v>
      </c>
      <c r="I39" s="42">
        <f>I40+I41+I42</f>
        <v>102.88651</v>
      </c>
      <c r="J39" s="10"/>
      <c r="K39" s="3"/>
      <c r="L39" s="3"/>
      <c r="M39" s="10"/>
      <c r="N39" s="10"/>
      <c r="O39" s="3"/>
      <c r="P39" s="3"/>
      <c r="Q39" s="10"/>
    </row>
    <row r="40" spans="1:17" ht="33" customHeight="1">
      <c r="A40" s="65"/>
      <c r="B40" s="68"/>
      <c r="C40" s="27" t="s">
        <v>0</v>
      </c>
      <c r="D40" s="28" t="s">
        <v>160</v>
      </c>
      <c r="E40" s="28" t="s">
        <v>22</v>
      </c>
      <c r="F40" s="3">
        <f>G40+H40+I40</f>
        <v>4768.2</v>
      </c>
      <c r="G40" s="3">
        <v>0</v>
      </c>
      <c r="H40" s="3">
        <v>4768.2</v>
      </c>
      <c r="I40" s="3">
        <v>0</v>
      </c>
      <c r="J40" s="10"/>
      <c r="K40" s="3"/>
      <c r="L40" s="3"/>
      <c r="M40" s="10"/>
      <c r="N40" s="10"/>
      <c r="O40" s="3"/>
      <c r="P40" s="3"/>
      <c r="Q40" s="10"/>
    </row>
    <row r="41" spans="1:17" ht="33" customHeight="1">
      <c r="A41" s="65"/>
      <c r="B41" s="68"/>
      <c r="C41" s="27" t="s">
        <v>0</v>
      </c>
      <c r="D41" s="28" t="s">
        <v>161</v>
      </c>
      <c r="E41" s="28" t="s">
        <v>22</v>
      </c>
      <c r="F41" s="3">
        <f>G41+H41+I41</f>
        <v>48.2</v>
      </c>
      <c r="G41" s="3">
        <v>0</v>
      </c>
      <c r="H41" s="3">
        <v>0</v>
      </c>
      <c r="I41" s="3">
        <v>48.2</v>
      </c>
      <c r="J41" s="10"/>
      <c r="K41" s="3"/>
      <c r="L41" s="3"/>
      <c r="M41" s="10"/>
      <c r="N41" s="10"/>
      <c r="O41" s="3"/>
      <c r="P41" s="3"/>
      <c r="Q41" s="10"/>
    </row>
    <row r="42" spans="1:17" ht="33" customHeight="1">
      <c r="A42" s="66"/>
      <c r="B42" s="69"/>
      <c r="C42" s="27" t="s">
        <v>0</v>
      </c>
      <c r="D42" s="28" t="s">
        <v>182</v>
      </c>
      <c r="E42" s="28" t="s">
        <v>22</v>
      </c>
      <c r="F42" s="42">
        <f>G42+H42+I42</f>
        <v>54.68651</v>
      </c>
      <c r="G42" s="3">
        <v>0</v>
      </c>
      <c r="H42" s="3">
        <v>0</v>
      </c>
      <c r="I42" s="42">
        <v>54.68651</v>
      </c>
      <c r="J42" s="10"/>
      <c r="K42" s="3"/>
      <c r="L42" s="3"/>
      <c r="M42" s="10"/>
      <c r="N42" s="10"/>
      <c r="O42" s="3"/>
      <c r="P42" s="3"/>
      <c r="Q42" s="10"/>
    </row>
    <row r="43" spans="1:17" ht="111">
      <c r="A43" s="25" t="s">
        <v>188</v>
      </c>
      <c r="B43" s="29" t="s">
        <v>149</v>
      </c>
      <c r="C43" s="27" t="s">
        <v>0</v>
      </c>
      <c r="D43" s="28" t="s">
        <v>93</v>
      </c>
      <c r="E43" s="28" t="s">
        <v>48</v>
      </c>
      <c r="F43" s="10">
        <f>I43</f>
        <v>33.2</v>
      </c>
      <c r="G43" s="3">
        <v>0</v>
      </c>
      <c r="H43" s="3">
        <v>0</v>
      </c>
      <c r="I43" s="10">
        <v>33.2</v>
      </c>
      <c r="J43" s="4"/>
      <c r="K43" s="4"/>
      <c r="L43" s="4"/>
      <c r="M43" s="4"/>
      <c r="N43" s="4"/>
      <c r="O43" s="4"/>
      <c r="P43" s="4"/>
      <c r="Q43" s="2"/>
    </row>
    <row r="44" spans="1:17" ht="126" customHeight="1">
      <c r="A44" s="25" t="s">
        <v>189</v>
      </c>
      <c r="B44" s="29" t="s">
        <v>135</v>
      </c>
      <c r="C44" s="27" t="s">
        <v>0</v>
      </c>
      <c r="D44" s="28" t="s">
        <v>136</v>
      </c>
      <c r="E44" s="28" t="s">
        <v>22</v>
      </c>
      <c r="F44" s="10">
        <f>I44</f>
        <v>296.43</v>
      </c>
      <c r="G44" s="3">
        <v>0</v>
      </c>
      <c r="H44" s="3">
        <v>0</v>
      </c>
      <c r="I44" s="10">
        <v>296.43</v>
      </c>
      <c r="J44" s="4"/>
      <c r="K44" s="4"/>
      <c r="L44" s="4"/>
      <c r="M44" s="4"/>
      <c r="N44" s="4"/>
      <c r="O44" s="4"/>
      <c r="P44" s="4"/>
      <c r="Q44" s="2"/>
    </row>
    <row r="45" spans="1:17" ht="54">
      <c r="A45" s="25" t="s">
        <v>69</v>
      </c>
      <c r="B45" s="5" t="s">
        <v>40</v>
      </c>
      <c r="C45" s="23"/>
      <c r="D45" s="13"/>
      <c r="E45" s="13"/>
      <c r="F45" s="41">
        <f>G45+H45+I45</f>
        <v>4071.2940000000003</v>
      </c>
      <c r="G45" s="2">
        <f>G46+G47+G48+G49+G50+G51</f>
        <v>0</v>
      </c>
      <c r="H45" s="41">
        <f>H46+H47+H48+H49+H50+H51</f>
        <v>378.088</v>
      </c>
      <c r="I45" s="41">
        <f>I46+I47+I48+I49+I50+I51</f>
        <v>3693.206</v>
      </c>
      <c r="J45" s="4">
        <f>K45+L45+M45</f>
        <v>2000</v>
      </c>
      <c r="K45" s="2">
        <f>K46+K47+K48+K49</f>
        <v>0</v>
      </c>
      <c r="L45" s="2">
        <f>L46+L47+L48+L49</f>
        <v>0</v>
      </c>
      <c r="M45" s="2">
        <f>M46+M47+M48+M49</f>
        <v>2000</v>
      </c>
      <c r="N45" s="4">
        <f>O45+P45+Q45</f>
        <v>0</v>
      </c>
      <c r="O45" s="2">
        <f>O46+O47+O48+O49</f>
        <v>0</v>
      </c>
      <c r="P45" s="2">
        <f>P46+P47+P48+P49</f>
        <v>0</v>
      </c>
      <c r="Q45" s="2">
        <f>Q46+Q47+Q48+Q49</f>
        <v>0</v>
      </c>
    </row>
    <row r="46" spans="1:17" ht="55.5">
      <c r="A46" s="25" t="s">
        <v>70</v>
      </c>
      <c r="B46" s="29" t="s">
        <v>111</v>
      </c>
      <c r="C46" s="27" t="s">
        <v>41</v>
      </c>
      <c r="D46" s="28" t="s">
        <v>112</v>
      </c>
      <c r="E46" s="28" t="s">
        <v>48</v>
      </c>
      <c r="F46" s="3">
        <f>I46</f>
        <v>24</v>
      </c>
      <c r="G46" s="3">
        <v>0</v>
      </c>
      <c r="H46" s="3">
        <v>0</v>
      </c>
      <c r="I46" s="3">
        <v>24</v>
      </c>
      <c r="J46" s="4"/>
      <c r="K46" s="4"/>
      <c r="L46" s="4"/>
      <c r="M46" s="4"/>
      <c r="N46" s="4"/>
      <c r="O46" s="4"/>
      <c r="P46" s="4"/>
      <c r="Q46" s="4"/>
    </row>
    <row r="47" spans="1:17" ht="55.5">
      <c r="A47" s="25" t="s">
        <v>165</v>
      </c>
      <c r="B47" s="29" t="s">
        <v>113</v>
      </c>
      <c r="C47" s="27" t="s">
        <v>41</v>
      </c>
      <c r="D47" s="28" t="s">
        <v>53</v>
      </c>
      <c r="E47" s="28" t="s">
        <v>48</v>
      </c>
      <c r="F47" s="3">
        <f>I47</f>
        <v>130</v>
      </c>
      <c r="G47" s="3">
        <v>0</v>
      </c>
      <c r="H47" s="3">
        <v>0</v>
      </c>
      <c r="I47" s="3">
        <v>130</v>
      </c>
      <c r="J47" s="4"/>
      <c r="K47" s="4"/>
      <c r="L47" s="4"/>
      <c r="M47" s="4"/>
      <c r="N47" s="4"/>
      <c r="O47" s="4"/>
      <c r="P47" s="4"/>
      <c r="Q47" s="4"/>
    </row>
    <row r="48" spans="1:17" ht="33.75" customHeight="1">
      <c r="A48" s="25" t="s">
        <v>190</v>
      </c>
      <c r="B48" s="29" t="s">
        <v>57</v>
      </c>
      <c r="C48" s="27" t="s">
        <v>41</v>
      </c>
      <c r="D48" s="28" t="s">
        <v>56</v>
      </c>
      <c r="E48" s="28" t="s">
        <v>48</v>
      </c>
      <c r="F48" s="3">
        <f>I48</f>
        <v>2000</v>
      </c>
      <c r="G48" s="3">
        <v>0</v>
      </c>
      <c r="H48" s="3">
        <v>0</v>
      </c>
      <c r="I48" s="3">
        <v>2000</v>
      </c>
      <c r="J48" s="3">
        <f>M48</f>
        <v>2000</v>
      </c>
      <c r="K48" s="3">
        <v>0</v>
      </c>
      <c r="L48" s="3">
        <v>0</v>
      </c>
      <c r="M48" s="3">
        <v>2000</v>
      </c>
      <c r="N48" s="4"/>
      <c r="O48" s="4"/>
      <c r="P48" s="4"/>
      <c r="Q48" s="4"/>
    </row>
    <row r="49" spans="1:17" ht="99" customHeight="1">
      <c r="A49" s="25" t="s">
        <v>191</v>
      </c>
      <c r="B49" s="29" t="s">
        <v>138</v>
      </c>
      <c r="C49" s="27" t="s">
        <v>41</v>
      </c>
      <c r="D49" s="28" t="s">
        <v>94</v>
      </c>
      <c r="E49" s="28" t="s">
        <v>48</v>
      </c>
      <c r="F49" s="10">
        <f>I49</f>
        <v>1222.206</v>
      </c>
      <c r="G49" s="3">
        <v>0</v>
      </c>
      <c r="H49" s="3">
        <v>0</v>
      </c>
      <c r="I49" s="10">
        <v>1222.206</v>
      </c>
      <c r="J49" s="4"/>
      <c r="K49" s="4"/>
      <c r="L49" s="4"/>
      <c r="M49" s="4"/>
      <c r="N49" s="4"/>
      <c r="O49" s="4"/>
      <c r="P49" s="4"/>
      <c r="Q49" s="4"/>
    </row>
    <row r="50" spans="1:17" ht="71.25" customHeight="1">
      <c r="A50" s="25" t="s">
        <v>192</v>
      </c>
      <c r="B50" s="29" t="s">
        <v>114</v>
      </c>
      <c r="C50" s="27" t="s">
        <v>41</v>
      </c>
      <c r="D50" s="28" t="s">
        <v>115</v>
      </c>
      <c r="E50" s="28" t="s">
        <v>48</v>
      </c>
      <c r="F50" s="3">
        <f>I50</f>
        <v>317</v>
      </c>
      <c r="G50" s="3">
        <v>0</v>
      </c>
      <c r="H50" s="3">
        <v>0</v>
      </c>
      <c r="I50" s="3">
        <v>317</v>
      </c>
      <c r="J50" s="4"/>
      <c r="K50" s="4"/>
      <c r="L50" s="4"/>
      <c r="M50" s="4"/>
      <c r="N50" s="4"/>
      <c r="O50" s="4"/>
      <c r="P50" s="4"/>
      <c r="Q50" s="4"/>
    </row>
    <row r="51" spans="1:17" ht="71.25" customHeight="1">
      <c r="A51" s="25" t="s">
        <v>193</v>
      </c>
      <c r="B51" s="29" t="s">
        <v>173</v>
      </c>
      <c r="C51" s="27" t="s">
        <v>41</v>
      </c>
      <c r="D51" s="28" t="s">
        <v>174</v>
      </c>
      <c r="E51" s="28" t="s">
        <v>48</v>
      </c>
      <c r="F51" s="10">
        <f>G51+H51+I51</f>
        <v>378.088</v>
      </c>
      <c r="G51" s="3">
        <v>0</v>
      </c>
      <c r="H51" s="10">
        <v>378.088</v>
      </c>
      <c r="I51" s="3">
        <v>0</v>
      </c>
      <c r="J51" s="4"/>
      <c r="K51" s="4"/>
      <c r="L51" s="4"/>
      <c r="M51" s="4"/>
      <c r="N51" s="4"/>
      <c r="O51" s="4"/>
      <c r="P51" s="4"/>
      <c r="Q51" s="4"/>
    </row>
    <row r="52" spans="1:17" ht="54">
      <c r="A52" s="25" t="s">
        <v>71</v>
      </c>
      <c r="B52" s="5" t="s">
        <v>116</v>
      </c>
      <c r="C52" s="23"/>
      <c r="D52" s="13"/>
      <c r="E52" s="13"/>
      <c r="F52" s="40">
        <f>G52+H52+I52</f>
        <v>4006.54938</v>
      </c>
      <c r="G52" s="2">
        <f>G53</f>
        <v>0</v>
      </c>
      <c r="H52" s="2">
        <f>H53</f>
        <v>0</v>
      </c>
      <c r="I52" s="40">
        <f>I53+I54</f>
        <v>4006.54938</v>
      </c>
      <c r="J52" s="4">
        <f>K52+L52+M52</f>
        <v>0</v>
      </c>
      <c r="K52" s="4">
        <f>K53</f>
        <v>0</v>
      </c>
      <c r="L52" s="4">
        <f>L53</f>
        <v>0</v>
      </c>
      <c r="M52" s="4">
        <f>M53</f>
        <v>0</v>
      </c>
      <c r="N52" s="4">
        <f>O52+P52+Q52</f>
        <v>0</v>
      </c>
      <c r="O52" s="4">
        <f>O53</f>
        <v>0</v>
      </c>
      <c r="P52" s="4">
        <f>P53</f>
        <v>0</v>
      </c>
      <c r="Q52" s="4">
        <f>Q53</f>
        <v>0</v>
      </c>
    </row>
    <row r="53" spans="1:17" ht="63" customHeight="1">
      <c r="A53" s="25" t="s">
        <v>72</v>
      </c>
      <c r="B53" s="29" t="s">
        <v>117</v>
      </c>
      <c r="C53" s="27" t="s">
        <v>118</v>
      </c>
      <c r="D53" s="28" t="s">
        <v>119</v>
      </c>
      <c r="E53" s="28" t="s">
        <v>22</v>
      </c>
      <c r="F53" s="42">
        <f>I53</f>
        <v>3572.17642</v>
      </c>
      <c r="G53" s="3">
        <v>0</v>
      </c>
      <c r="H53" s="3">
        <v>0</v>
      </c>
      <c r="I53" s="42">
        <v>3572.17642</v>
      </c>
      <c r="J53" s="4"/>
      <c r="K53" s="4"/>
      <c r="L53" s="4"/>
      <c r="M53" s="4"/>
      <c r="N53" s="4"/>
      <c r="O53" s="4"/>
      <c r="P53" s="4"/>
      <c r="Q53" s="4"/>
    </row>
    <row r="54" spans="1:17" ht="60" customHeight="1">
      <c r="A54" s="25" t="s">
        <v>194</v>
      </c>
      <c r="B54" s="29" t="s">
        <v>120</v>
      </c>
      <c r="C54" s="27" t="s">
        <v>118</v>
      </c>
      <c r="D54" s="28" t="s">
        <v>121</v>
      </c>
      <c r="E54" s="28" t="s">
        <v>22</v>
      </c>
      <c r="F54" s="42">
        <f>I54</f>
        <v>434.37296</v>
      </c>
      <c r="G54" s="3">
        <v>0</v>
      </c>
      <c r="H54" s="3">
        <v>0</v>
      </c>
      <c r="I54" s="42">
        <v>434.37296</v>
      </c>
      <c r="J54" s="4"/>
      <c r="K54" s="4"/>
      <c r="L54" s="4"/>
      <c r="M54" s="4"/>
      <c r="N54" s="4"/>
      <c r="O54" s="4"/>
      <c r="P54" s="4"/>
      <c r="Q54" s="4"/>
    </row>
    <row r="55" spans="1:17" ht="54">
      <c r="A55" s="25" t="s">
        <v>73</v>
      </c>
      <c r="B55" s="5" t="s">
        <v>144</v>
      </c>
      <c r="C55" s="23"/>
      <c r="D55" s="13"/>
      <c r="E55" s="13"/>
      <c r="F55" s="41">
        <f>G55+H55+I55</f>
        <v>310.022</v>
      </c>
      <c r="G55" s="2">
        <f>G56</f>
        <v>0</v>
      </c>
      <c r="H55" s="2">
        <f>H56</f>
        <v>0</v>
      </c>
      <c r="I55" s="41">
        <f>I56</f>
        <v>310.022</v>
      </c>
      <c r="J55" s="4">
        <f>K55+L55+M55</f>
        <v>0</v>
      </c>
      <c r="K55" s="2">
        <f>K56+K57+K58</f>
        <v>0</v>
      </c>
      <c r="L55" s="2">
        <f>L56+L57+L58</f>
        <v>0</v>
      </c>
      <c r="M55" s="2">
        <f>M56+M57+M58</f>
        <v>0</v>
      </c>
      <c r="N55" s="4">
        <f>O55+P55+Q55</f>
        <v>0</v>
      </c>
      <c r="O55" s="4">
        <f>O56</f>
        <v>0</v>
      </c>
      <c r="P55" s="4">
        <f>P56</f>
        <v>0</v>
      </c>
      <c r="Q55" s="4">
        <f>Q56</f>
        <v>0</v>
      </c>
    </row>
    <row r="56" spans="1:17" ht="83.25">
      <c r="A56" s="25" t="s">
        <v>75</v>
      </c>
      <c r="B56" s="29" t="s">
        <v>141</v>
      </c>
      <c r="C56" s="27" t="s">
        <v>142</v>
      </c>
      <c r="D56" s="28" t="s">
        <v>143</v>
      </c>
      <c r="E56" s="28" t="s">
        <v>48</v>
      </c>
      <c r="F56" s="10">
        <f>I56</f>
        <v>310.022</v>
      </c>
      <c r="G56" s="3">
        <v>0</v>
      </c>
      <c r="H56" s="3">
        <v>0</v>
      </c>
      <c r="I56" s="10">
        <v>310.022</v>
      </c>
      <c r="J56" s="4"/>
      <c r="K56" s="4"/>
      <c r="L56" s="4"/>
      <c r="M56" s="4"/>
      <c r="N56" s="4"/>
      <c r="O56" s="4"/>
      <c r="P56" s="4"/>
      <c r="Q56" s="4"/>
    </row>
    <row r="57" spans="1:17" ht="54">
      <c r="A57" s="25" t="s">
        <v>145</v>
      </c>
      <c r="B57" s="5" t="s">
        <v>45</v>
      </c>
      <c r="C57" s="23"/>
      <c r="D57" s="13"/>
      <c r="E57" s="13"/>
      <c r="F57" s="2">
        <f>G57+H57+I57</f>
        <v>290.75</v>
      </c>
      <c r="G57" s="2">
        <f>G58+G59+G60</f>
        <v>0</v>
      </c>
      <c r="H57" s="2">
        <f>H58+H59+H60</f>
        <v>0</v>
      </c>
      <c r="I57" s="2">
        <f>I58+I59+I60</f>
        <v>290.75</v>
      </c>
      <c r="J57" s="4">
        <f>K57+L57+M57</f>
        <v>0</v>
      </c>
      <c r="K57" s="2">
        <f>K58+K59</f>
        <v>0</v>
      </c>
      <c r="L57" s="2">
        <f>L58+L59</f>
        <v>0</v>
      </c>
      <c r="M57" s="2">
        <f>M58+M59</f>
        <v>0</v>
      </c>
      <c r="N57" s="4">
        <f>O57+P57+Q57</f>
        <v>0</v>
      </c>
      <c r="O57" s="4">
        <f>O58</f>
        <v>0</v>
      </c>
      <c r="P57" s="4">
        <f>P58</f>
        <v>0</v>
      </c>
      <c r="Q57" s="4">
        <f>Q58</f>
        <v>0</v>
      </c>
    </row>
    <row r="58" spans="1:17" ht="55.5">
      <c r="A58" s="25" t="s">
        <v>146</v>
      </c>
      <c r="B58" s="29" t="s">
        <v>140</v>
      </c>
      <c r="C58" s="27" t="s">
        <v>47</v>
      </c>
      <c r="D58" s="28" t="s">
        <v>95</v>
      </c>
      <c r="E58" s="28" t="s">
        <v>22</v>
      </c>
      <c r="F58" s="3">
        <f>I58</f>
        <v>144.2</v>
      </c>
      <c r="G58" s="3">
        <v>0</v>
      </c>
      <c r="H58" s="3">
        <v>0</v>
      </c>
      <c r="I58" s="3">
        <v>144.2</v>
      </c>
      <c r="J58" s="4"/>
      <c r="K58" s="4"/>
      <c r="L58" s="4"/>
      <c r="M58" s="4"/>
      <c r="N58" s="4"/>
      <c r="O58" s="4"/>
      <c r="P58" s="4"/>
      <c r="Q58" s="4"/>
    </row>
    <row r="59" spans="1:17" ht="83.25">
      <c r="A59" s="25" t="s">
        <v>168</v>
      </c>
      <c r="B59" s="29" t="s">
        <v>139</v>
      </c>
      <c r="C59" s="27" t="s">
        <v>47</v>
      </c>
      <c r="D59" s="28" t="s">
        <v>122</v>
      </c>
      <c r="E59" s="28" t="s">
        <v>22</v>
      </c>
      <c r="F59" s="3">
        <f>I59</f>
        <v>106.85</v>
      </c>
      <c r="G59" s="3">
        <v>0</v>
      </c>
      <c r="H59" s="3">
        <v>0</v>
      </c>
      <c r="I59" s="10">
        <v>106.85</v>
      </c>
      <c r="J59" s="4"/>
      <c r="K59" s="4"/>
      <c r="L59" s="4"/>
      <c r="M59" s="4"/>
      <c r="N59" s="4"/>
      <c r="O59" s="4"/>
      <c r="P59" s="4"/>
      <c r="Q59" s="4"/>
    </row>
    <row r="60" spans="1:17" ht="120.75" customHeight="1">
      <c r="A60" s="25" t="s">
        <v>169</v>
      </c>
      <c r="B60" s="29" t="s">
        <v>166</v>
      </c>
      <c r="C60" s="27" t="s">
        <v>47</v>
      </c>
      <c r="D60" s="28" t="s">
        <v>167</v>
      </c>
      <c r="E60" s="28" t="s">
        <v>22</v>
      </c>
      <c r="F60" s="3">
        <f>I60</f>
        <v>39.7</v>
      </c>
      <c r="G60" s="3">
        <v>0</v>
      </c>
      <c r="H60" s="3">
        <v>0</v>
      </c>
      <c r="I60" s="3">
        <v>39.7</v>
      </c>
      <c r="J60" s="4"/>
      <c r="K60" s="4"/>
      <c r="L60" s="4"/>
      <c r="M60" s="4"/>
      <c r="N60" s="4"/>
      <c r="O60" s="4"/>
      <c r="P60" s="4"/>
      <c r="Q60" s="4"/>
    </row>
    <row r="61" spans="1:17" ht="27.75">
      <c r="A61" s="25" t="s">
        <v>170</v>
      </c>
      <c r="B61" s="5" t="s">
        <v>74</v>
      </c>
      <c r="C61" s="23"/>
      <c r="D61" s="13"/>
      <c r="E61" s="13"/>
      <c r="F61" s="40">
        <f>G61+H61+I61</f>
        <v>3674.5764</v>
      </c>
      <c r="G61" s="2">
        <f>G62</f>
        <v>0</v>
      </c>
      <c r="H61" s="2">
        <f>H62</f>
        <v>0</v>
      </c>
      <c r="I61" s="40">
        <f>I62+I63+I64</f>
        <v>3674.5764</v>
      </c>
      <c r="J61" s="4">
        <f>K61+L61+M61</f>
        <v>0</v>
      </c>
      <c r="K61" s="4">
        <f>K62</f>
        <v>0</v>
      </c>
      <c r="L61" s="4">
        <f>L62</f>
        <v>0</v>
      </c>
      <c r="M61" s="4">
        <f>M62</f>
        <v>0</v>
      </c>
      <c r="N61" s="4">
        <f>O61+P61+Q61</f>
        <v>0</v>
      </c>
      <c r="O61" s="4">
        <f>O62</f>
        <v>0</v>
      </c>
      <c r="P61" s="4">
        <f>P62</f>
        <v>0</v>
      </c>
      <c r="Q61" s="4">
        <f>Q62</f>
        <v>0</v>
      </c>
    </row>
    <row r="62" spans="1:17" ht="55.5">
      <c r="A62" s="25" t="s">
        <v>171</v>
      </c>
      <c r="B62" s="29" t="s">
        <v>151</v>
      </c>
      <c r="C62" s="27" t="s">
        <v>76</v>
      </c>
      <c r="D62" s="28" t="s">
        <v>123</v>
      </c>
      <c r="E62" s="28" t="s">
        <v>22</v>
      </c>
      <c r="F62" s="42">
        <f>I62</f>
        <v>761.50225</v>
      </c>
      <c r="G62" s="3">
        <v>0</v>
      </c>
      <c r="H62" s="3">
        <v>0</v>
      </c>
      <c r="I62" s="42">
        <v>761.50225</v>
      </c>
      <c r="J62" s="4"/>
      <c r="K62" s="4"/>
      <c r="L62" s="4"/>
      <c r="M62" s="4"/>
      <c r="N62" s="4"/>
      <c r="O62" s="4"/>
      <c r="P62" s="4"/>
      <c r="Q62" s="4"/>
    </row>
    <row r="63" spans="1:17" ht="55.5">
      <c r="A63" s="25" t="s">
        <v>195</v>
      </c>
      <c r="B63" s="29" t="s">
        <v>150</v>
      </c>
      <c r="C63" s="27" t="s">
        <v>76</v>
      </c>
      <c r="D63" s="28" t="s">
        <v>96</v>
      </c>
      <c r="E63" s="28" t="s">
        <v>48</v>
      </c>
      <c r="F63" s="3">
        <f>I63</f>
        <v>1101.4</v>
      </c>
      <c r="G63" s="3">
        <v>0</v>
      </c>
      <c r="H63" s="3">
        <v>0</v>
      </c>
      <c r="I63" s="3">
        <v>1101.4</v>
      </c>
      <c r="J63" s="4"/>
      <c r="K63" s="4"/>
      <c r="L63" s="4"/>
      <c r="M63" s="4"/>
      <c r="N63" s="4"/>
      <c r="O63" s="4"/>
      <c r="P63" s="4"/>
      <c r="Q63" s="4"/>
    </row>
    <row r="64" spans="1:17" ht="96.75" customHeight="1">
      <c r="A64" s="38" t="s">
        <v>196</v>
      </c>
      <c r="B64" s="29" t="s">
        <v>148</v>
      </c>
      <c r="C64" s="27" t="s">
        <v>76</v>
      </c>
      <c r="D64" s="28" t="s">
        <v>137</v>
      </c>
      <c r="E64" s="28" t="s">
        <v>48</v>
      </c>
      <c r="F64" s="42">
        <f>I64</f>
        <v>1811.67415</v>
      </c>
      <c r="G64" s="3">
        <v>0</v>
      </c>
      <c r="H64" s="3">
        <v>0</v>
      </c>
      <c r="I64" s="42">
        <v>1811.67415</v>
      </c>
      <c r="J64" s="4"/>
      <c r="K64" s="4"/>
      <c r="L64" s="4"/>
      <c r="M64" s="4"/>
      <c r="N64" s="4"/>
      <c r="O64" s="4"/>
      <c r="P64" s="4"/>
      <c r="Q64" s="4"/>
    </row>
    <row r="65" spans="1:17" ht="54">
      <c r="A65" s="25" t="s">
        <v>197</v>
      </c>
      <c r="B65" s="5" t="s">
        <v>124</v>
      </c>
      <c r="C65" s="23"/>
      <c r="D65" s="13"/>
      <c r="E65" s="13"/>
      <c r="F65" s="41">
        <f>G65+H65+I65</f>
        <v>818.265</v>
      </c>
      <c r="G65" s="2">
        <f>G66</f>
        <v>0</v>
      </c>
      <c r="H65" s="2">
        <f>H66</f>
        <v>0</v>
      </c>
      <c r="I65" s="41">
        <f>I66</f>
        <v>818.265</v>
      </c>
      <c r="J65" s="4">
        <f>K65+L65+M65</f>
        <v>0</v>
      </c>
      <c r="K65" s="4">
        <f>K66</f>
        <v>0</v>
      </c>
      <c r="L65" s="4">
        <f>L66</f>
        <v>0</v>
      </c>
      <c r="M65" s="4">
        <f>M66</f>
        <v>0</v>
      </c>
      <c r="N65" s="4">
        <f>O65+P65+Q65</f>
        <v>0</v>
      </c>
      <c r="O65" s="4">
        <f>O66</f>
        <v>0</v>
      </c>
      <c r="P65" s="4">
        <f>P66</f>
        <v>0</v>
      </c>
      <c r="Q65" s="4">
        <f>Q66</f>
        <v>0</v>
      </c>
    </row>
    <row r="66" spans="1:17" ht="55.5">
      <c r="A66" s="25" t="s">
        <v>198</v>
      </c>
      <c r="B66" s="29" t="s">
        <v>125</v>
      </c>
      <c r="C66" s="27" t="s">
        <v>126</v>
      </c>
      <c r="D66" s="28" t="s">
        <v>127</v>
      </c>
      <c r="E66" s="28" t="s">
        <v>22</v>
      </c>
      <c r="F66" s="10">
        <f>I66</f>
        <v>818.265</v>
      </c>
      <c r="G66" s="3">
        <v>0</v>
      </c>
      <c r="H66" s="3">
        <v>0</v>
      </c>
      <c r="I66" s="10">
        <v>818.265</v>
      </c>
      <c r="J66" s="4"/>
      <c r="K66" s="4"/>
      <c r="L66" s="4"/>
      <c r="M66" s="4"/>
      <c r="N66" s="4"/>
      <c r="O66" s="4"/>
      <c r="P66" s="4"/>
      <c r="Q66" s="4"/>
    </row>
    <row r="67" spans="1:17" ht="27">
      <c r="A67" s="30"/>
      <c r="B67" s="31" t="s">
        <v>8</v>
      </c>
      <c r="C67" s="32"/>
      <c r="D67" s="32"/>
      <c r="E67" s="32"/>
      <c r="F67" s="40">
        <f>G67+H67+I67</f>
        <v>46481.90212</v>
      </c>
      <c r="G67" s="4">
        <f>G15+G17+G19+G23+G30+G45+G52+G55+G57+G61+G65</f>
        <v>0</v>
      </c>
      <c r="H67" s="41">
        <f>H15+H17+H19+H23+H30+H45+H52+H55+H57+H61+H65</f>
        <v>12146.288</v>
      </c>
      <c r="I67" s="40">
        <f>I15+I17+I19+I23+I28+I30+I45+I52+I55+I57+I61+I65</f>
        <v>34335.61412</v>
      </c>
      <c r="J67" s="2">
        <f>K67+L67+M67</f>
        <v>8892</v>
      </c>
      <c r="K67" s="4">
        <f>K15+K17+K19+K30+K45+K52+K57+K61+K65</f>
        <v>0</v>
      </c>
      <c r="L67" s="4">
        <f>L15+L17+L19+L30+L45+L52+L57+L61+L65</f>
        <v>0</v>
      </c>
      <c r="M67" s="4">
        <f>M15+M17+M19+M30+M45+M52+M57+M61+M65</f>
        <v>8892</v>
      </c>
      <c r="N67" s="2">
        <f>O67+P67+Q67</f>
        <v>4500</v>
      </c>
      <c r="O67" s="4">
        <f>O15+O17+O19+O30+O45+O52+O57+O61+O65</f>
        <v>0</v>
      </c>
      <c r="P67" s="4">
        <f>P15+P17+P19+P30+P45+P52+P57+P61+P65</f>
        <v>0</v>
      </c>
      <c r="Q67" s="4">
        <f>Q15+Q17+Q19+Q30+Q45+Q52+Q57+Q61+Q65</f>
        <v>4500</v>
      </c>
    </row>
    <row r="68" spans="1:17" ht="27">
      <c r="A68" s="33"/>
      <c r="B68" s="34"/>
      <c r="C68" s="35"/>
      <c r="D68" s="35"/>
      <c r="E68" s="35"/>
      <c r="F68" s="36"/>
      <c r="G68" s="6"/>
      <c r="H68" s="6"/>
      <c r="I68" s="36"/>
      <c r="J68" s="36"/>
      <c r="K68" s="6"/>
      <c r="L68" s="6"/>
      <c r="M68" s="6"/>
      <c r="N68" s="36"/>
      <c r="O68" s="6"/>
      <c r="P68" s="6"/>
      <c r="Q68" s="6"/>
    </row>
    <row r="69" spans="1:17" ht="27">
      <c r="A69" s="33"/>
      <c r="B69" s="34"/>
      <c r="C69" s="35"/>
      <c r="D69" s="35"/>
      <c r="E69" s="35"/>
      <c r="F69" s="36"/>
      <c r="G69" s="6"/>
      <c r="H69" s="6"/>
      <c r="I69" s="36"/>
      <c r="J69" s="36"/>
      <c r="K69" s="6"/>
      <c r="L69" s="6"/>
      <c r="M69" s="6"/>
      <c r="N69" s="36"/>
      <c r="O69" s="6"/>
      <c r="P69" s="6"/>
      <c r="Q69" s="6"/>
    </row>
    <row r="70" spans="1:17" ht="27">
      <c r="A70" s="33"/>
      <c r="B70" s="34"/>
      <c r="C70" s="35"/>
      <c r="D70" s="35"/>
      <c r="E70" s="3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36"/>
    </row>
    <row r="71" spans="1:17" ht="27">
      <c r="A71" s="33"/>
      <c r="B71" s="34" t="s">
        <v>16</v>
      </c>
      <c r="C71" s="33"/>
      <c r="D71" s="33"/>
      <c r="E71" s="33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3"/>
    </row>
    <row r="72" spans="1:17" ht="55.5" customHeight="1">
      <c r="A72" s="13" t="s">
        <v>1</v>
      </c>
      <c r="B72" s="13" t="s">
        <v>7</v>
      </c>
      <c r="C72" s="70" t="s">
        <v>17</v>
      </c>
      <c r="D72" s="70"/>
      <c r="E72" s="70"/>
      <c r="F72" s="7" t="s">
        <v>30</v>
      </c>
      <c r="G72" s="7" t="s">
        <v>38</v>
      </c>
      <c r="H72" s="7" t="s">
        <v>128</v>
      </c>
      <c r="I72" s="37"/>
      <c r="J72" s="37"/>
      <c r="K72" s="37"/>
      <c r="L72" s="37"/>
      <c r="M72" s="37"/>
      <c r="N72" s="37"/>
      <c r="O72" s="37"/>
      <c r="P72" s="37"/>
      <c r="Q72" s="33"/>
    </row>
    <row r="73" spans="1:17" ht="54">
      <c r="A73" s="38" t="s">
        <v>14</v>
      </c>
      <c r="B73" s="14" t="s">
        <v>97</v>
      </c>
      <c r="C73" s="61" t="s">
        <v>98</v>
      </c>
      <c r="D73" s="62"/>
      <c r="E73" s="63"/>
      <c r="F73" s="41">
        <f>F74</f>
        <v>2225.73339</v>
      </c>
      <c r="G73" s="2">
        <f>G74</f>
        <v>0</v>
      </c>
      <c r="H73" s="2">
        <f>H74</f>
        <v>0</v>
      </c>
      <c r="I73" s="37"/>
      <c r="J73" s="37"/>
      <c r="K73" s="37"/>
      <c r="L73" s="37"/>
      <c r="M73" s="37"/>
      <c r="N73" s="37"/>
      <c r="O73" s="37"/>
      <c r="P73" s="37"/>
      <c r="Q73" s="33"/>
    </row>
    <row r="74" spans="1:17" ht="83.25">
      <c r="A74" s="38" t="s">
        <v>32</v>
      </c>
      <c r="B74" s="15" t="s">
        <v>99</v>
      </c>
      <c r="C74" s="47" t="s">
        <v>88</v>
      </c>
      <c r="D74" s="48"/>
      <c r="E74" s="49"/>
      <c r="F74" s="43">
        <f>F15</f>
        <v>2225.73339</v>
      </c>
      <c r="G74" s="19">
        <f>J12</f>
        <v>0</v>
      </c>
      <c r="H74" s="19">
        <f>N12</f>
        <v>0</v>
      </c>
      <c r="I74" s="37"/>
      <c r="J74" s="37"/>
      <c r="K74" s="37"/>
      <c r="L74" s="37"/>
      <c r="M74" s="37"/>
      <c r="N74" s="37"/>
      <c r="O74" s="37"/>
      <c r="P74" s="37"/>
      <c r="Q74" s="33"/>
    </row>
    <row r="75" spans="1:17" ht="27.75">
      <c r="A75" s="38" t="s">
        <v>15</v>
      </c>
      <c r="B75" s="16" t="s">
        <v>77</v>
      </c>
      <c r="C75" s="61" t="s">
        <v>78</v>
      </c>
      <c r="D75" s="62"/>
      <c r="E75" s="63"/>
      <c r="F75" s="2">
        <f>F76</f>
        <v>303.5</v>
      </c>
      <c r="G75" s="2">
        <f>G76</f>
        <v>0</v>
      </c>
      <c r="H75" s="2">
        <f>H76</f>
        <v>0</v>
      </c>
      <c r="I75" s="37"/>
      <c r="J75" s="37"/>
      <c r="K75" s="37"/>
      <c r="L75" s="37"/>
      <c r="M75" s="37"/>
      <c r="N75" s="37"/>
      <c r="O75" s="37"/>
      <c r="P75" s="37"/>
      <c r="Q75" s="33"/>
    </row>
    <row r="76" spans="1:17" ht="27.75">
      <c r="A76" s="38" t="s">
        <v>33</v>
      </c>
      <c r="B76" s="15" t="s">
        <v>79</v>
      </c>
      <c r="C76" s="47" t="s">
        <v>59</v>
      </c>
      <c r="D76" s="48"/>
      <c r="E76" s="49"/>
      <c r="F76" s="19">
        <f>F17</f>
        <v>303.5</v>
      </c>
      <c r="G76" s="19">
        <f>J14</f>
        <v>0</v>
      </c>
      <c r="H76" s="19">
        <f>N14</f>
        <v>0</v>
      </c>
      <c r="I76" s="37"/>
      <c r="J76" s="37"/>
      <c r="K76" s="37"/>
      <c r="L76" s="37"/>
      <c r="M76" s="37"/>
      <c r="N76" s="37"/>
      <c r="O76" s="37"/>
      <c r="P76" s="37"/>
      <c r="Q76" s="33"/>
    </row>
    <row r="77" spans="1:17" ht="27.75">
      <c r="A77" s="38" t="s">
        <v>26</v>
      </c>
      <c r="B77" s="16" t="s">
        <v>27</v>
      </c>
      <c r="C77" s="61" t="s">
        <v>29</v>
      </c>
      <c r="D77" s="62"/>
      <c r="E77" s="63"/>
      <c r="F77" s="2">
        <f>F78+F79+F80</f>
        <v>18988.11544</v>
      </c>
      <c r="G77" s="2">
        <f>G78+G79+G80</f>
        <v>4500</v>
      </c>
      <c r="H77" s="2">
        <f>H78+H79+H80</f>
        <v>4500</v>
      </c>
      <c r="I77" s="37"/>
      <c r="J77" s="37"/>
      <c r="K77" s="37"/>
      <c r="L77" s="37"/>
      <c r="M77" s="37"/>
      <c r="N77" s="37"/>
      <c r="O77" s="37"/>
      <c r="P77" s="37"/>
      <c r="Q77" s="33"/>
    </row>
    <row r="78" spans="1:17" ht="27.75">
      <c r="A78" s="38" t="s">
        <v>34</v>
      </c>
      <c r="B78" s="15" t="s">
        <v>28</v>
      </c>
      <c r="C78" s="47" t="s">
        <v>25</v>
      </c>
      <c r="D78" s="48"/>
      <c r="E78" s="49"/>
      <c r="F78" s="19">
        <f>F19</f>
        <v>11454.187160000001</v>
      </c>
      <c r="G78" s="19">
        <f>J19</f>
        <v>4500</v>
      </c>
      <c r="H78" s="19">
        <f>N19</f>
        <v>4500</v>
      </c>
      <c r="I78" s="37"/>
      <c r="J78" s="37"/>
      <c r="K78" s="37"/>
      <c r="L78" s="37"/>
      <c r="M78" s="37"/>
      <c r="N78" s="37"/>
      <c r="O78" s="37"/>
      <c r="P78" s="37"/>
      <c r="Q78" s="33"/>
    </row>
    <row r="79" spans="1:17" ht="27.75">
      <c r="A79" s="38" t="s">
        <v>90</v>
      </c>
      <c r="B79" s="15" t="s">
        <v>175</v>
      </c>
      <c r="C79" s="47" t="s">
        <v>155</v>
      </c>
      <c r="D79" s="48"/>
      <c r="E79" s="49"/>
      <c r="F79" s="19">
        <f>F23</f>
        <v>7426.80375</v>
      </c>
      <c r="G79" s="19">
        <f>J23</f>
        <v>0</v>
      </c>
      <c r="H79" s="19">
        <f>N23</f>
        <v>0</v>
      </c>
      <c r="I79" s="37"/>
      <c r="J79" s="37"/>
      <c r="K79" s="37"/>
      <c r="L79" s="37"/>
      <c r="M79" s="37"/>
      <c r="N79" s="37"/>
      <c r="O79" s="37"/>
      <c r="P79" s="37"/>
      <c r="Q79" s="33"/>
    </row>
    <row r="80" spans="1:17" ht="55.5">
      <c r="A80" s="38" t="s">
        <v>91</v>
      </c>
      <c r="B80" s="15" t="s">
        <v>178</v>
      </c>
      <c r="C80" s="47" t="s">
        <v>155</v>
      </c>
      <c r="D80" s="48"/>
      <c r="E80" s="49"/>
      <c r="F80" s="44">
        <f>F28</f>
        <v>107.12453</v>
      </c>
      <c r="G80" s="19">
        <f>J24</f>
        <v>0</v>
      </c>
      <c r="H80" s="19">
        <f>N24</f>
        <v>0</v>
      </c>
      <c r="I80" s="37"/>
      <c r="J80" s="37"/>
      <c r="K80" s="37"/>
      <c r="L80" s="37"/>
      <c r="M80" s="37"/>
      <c r="N80" s="37"/>
      <c r="O80" s="37"/>
      <c r="P80" s="37"/>
      <c r="Q80" s="33"/>
    </row>
    <row r="81" spans="1:17" ht="27.75">
      <c r="A81" s="38" t="s">
        <v>43</v>
      </c>
      <c r="B81" s="16" t="s">
        <v>18</v>
      </c>
      <c r="C81" s="61" t="s">
        <v>19</v>
      </c>
      <c r="D81" s="62"/>
      <c r="E81" s="63"/>
      <c r="F81" s="40">
        <f>F82+F83+F84+F85+F86</f>
        <v>20471.71189</v>
      </c>
      <c r="G81" s="2">
        <f>G82+G83</f>
        <v>4392</v>
      </c>
      <c r="H81" s="2">
        <f>H82+H83</f>
        <v>2000</v>
      </c>
      <c r="I81" s="37"/>
      <c r="J81" s="37"/>
      <c r="K81" s="37"/>
      <c r="L81" s="37"/>
      <c r="M81" s="37"/>
      <c r="N81" s="37"/>
      <c r="O81" s="37"/>
      <c r="P81" s="37"/>
      <c r="Q81" s="33"/>
    </row>
    <row r="82" spans="1:17" ht="27.75">
      <c r="A82" s="38" t="s">
        <v>44</v>
      </c>
      <c r="B82" s="17" t="s">
        <v>20</v>
      </c>
      <c r="C82" s="47" t="s">
        <v>0</v>
      </c>
      <c r="D82" s="48"/>
      <c r="E82" s="49"/>
      <c r="F82" s="42">
        <f>F30</f>
        <v>11793.09651</v>
      </c>
      <c r="G82" s="3">
        <f>J30</f>
        <v>2392</v>
      </c>
      <c r="H82" s="3">
        <f>N30</f>
        <v>0</v>
      </c>
      <c r="I82" s="37"/>
      <c r="J82" s="37"/>
      <c r="K82" s="37"/>
      <c r="L82" s="37"/>
      <c r="M82" s="37"/>
      <c r="N82" s="37"/>
      <c r="O82" s="37"/>
      <c r="P82" s="37"/>
      <c r="Q82" s="33"/>
    </row>
    <row r="83" spans="1:17" ht="27.75">
      <c r="A83" s="38" t="s">
        <v>62</v>
      </c>
      <c r="B83" s="17" t="s">
        <v>42</v>
      </c>
      <c r="C83" s="47" t="s">
        <v>41</v>
      </c>
      <c r="D83" s="48"/>
      <c r="E83" s="49"/>
      <c r="F83" s="10">
        <f>F45</f>
        <v>4071.2940000000003</v>
      </c>
      <c r="G83" s="3">
        <f>J45</f>
        <v>2000</v>
      </c>
      <c r="H83" s="3">
        <f>M45</f>
        <v>2000</v>
      </c>
      <c r="I83" s="37"/>
      <c r="J83" s="37"/>
      <c r="K83" s="37"/>
      <c r="L83" s="37"/>
      <c r="M83" s="37"/>
      <c r="N83" s="37"/>
      <c r="O83" s="37"/>
      <c r="P83" s="37"/>
      <c r="Q83" s="33"/>
    </row>
    <row r="84" spans="1:17" ht="27.75">
      <c r="A84" s="38" t="s">
        <v>63</v>
      </c>
      <c r="B84" s="17" t="s">
        <v>129</v>
      </c>
      <c r="C84" s="47" t="s">
        <v>118</v>
      </c>
      <c r="D84" s="48"/>
      <c r="E84" s="49"/>
      <c r="F84" s="42">
        <f>F52</f>
        <v>4006.54938</v>
      </c>
      <c r="G84" s="3">
        <v>0</v>
      </c>
      <c r="H84" s="3">
        <v>0</v>
      </c>
      <c r="I84" s="37"/>
      <c r="J84" s="37"/>
      <c r="K84" s="37"/>
      <c r="L84" s="37"/>
      <c r="M84" s="37"/>
      <c r="N84" s="37"/>
      <c r="O84" s="37"/>
      <c r="P84" s="37"/>
      <c r="Q84" s="33"/>
    </row>
    <row r="85" spans="1:17" ht="27.75">
      <c r="A85" s="38" t="s">
        <v>64</v>
      </c>
      <c r="B85" s="17" t="s">
        <v>147</v>
      </c>
      <c r="C85" s="47" t="s">
        <v>142</v>
      </c>
      <c r="D85" s="48"/>
      <c r="E85" s="49"/>
      <c r="F85" s="10">
        <f>F55</f>
        <v>310.022</v>
      </c>
      <c r="G85" s="3">
        <v>0</v>
      </c>
      <c r="H85" s="3">
        <v>0</v>
      </c>
      <c r="I85" s="37"/>
      <c r="J85" s="37"/>
      <c r="K85" s="37"/>
      <c r="L85" s="37"/>
      <c r="M85" s="37"/>
      <c r="N85" s="37"/>
      <c r="O85" s="37"/>
      <c r="P85" s="37"/>
      <c r="Q85" s="33"/>
    </row>
    <row r="86" spans="1:17" ht="27.75">
      <c r="A86" s="38" t="s">
        <v>108</v>
      </c>
      <c r="B86" s="17" t="s">
        <v>46</v>
      </c>
      <c r="C86" s="47" t="s">
        <v>47</v>
      </c>
      <c r="D86" s="48"/>
      <c r="E86" s="49"/>
      <c r="F86" s="3">
        <f>F57</f>
        <v>290.75</v>
      </c>
      <c r="G86" s="3">
        <f>J46</f>
        <v>0</v>
      </c>
      <c r="H86" s="3">
        <f>M46</f>
        <v>0</v>
      </c>
      <c r="I86" s="37"/>
      <c r="J86" s="37"/>
      <c r="K86" s="37"/>
      <c r="L86" s="37"/>
      <c r="M86" s="37"/>
      <c r="N86" s="37"/>
      <c r="O86" s="37"/>
      <c r="P86" s="37"/>
      <c r="Q86" s="33"/>
    </row>
    <row r="87" spans="1:17" ht="27.75">
      <c r="A87" s="38" t="s">
        <v>65</v>
      </c>
      <c r="B87" s="16" t="s">
        <v>80</v>
      </c>
      <c r="C87" s="61" t="s">
        <v>82</v>
      </c>
      <c r="D87" s="62"/>
      <c r="E87" s="63"/>
      <c r="F87" s="40">
        <f>F88</f>
        <v>3674.5764</v>
      </c>
      <c r="G87" s="2">
        <f>G88</f>
        <v>0</v>
      </c>
      <c r="H87" s="2">
        <f>H88</f>
        <v>0</v>
      </c>
      <c r="I87" s="37"/>
      <c r="J87" s="37"/>
      <c r="K87" s="37"/>
      <c r="L87" s="37"/>
      <c r="M87" s="37"/>
      <c r="N87" s="37"/>
      <c r="O87" s="37"/>
      <c r="P87" s="37"/>
      <c r="Q87" s="33"/>
    </row>
    <row r="88" spans="1:17" ht="27.75">
      <c r="A88" s="38" t="s">
        <v>66</v>
      </c>
      <c r="B88" s="17" t="s">
        <v>81</v>
      </c>
      <c r="C88" s="47" t="s">
        <v>76</v>
      </c>
      <c r="D88" s="48"/>
      <c r="E88" s="49"/>
      <c r="F88" s="42">
        <f>F61</f>
        <v>3674.5764</v>
      </c>
      <c r="G88" s="3">
        <f>J35</f>
        <v>0</v>
      </c>
      <c r="H88" s="3">
        <f>N35</f>
        <v>0</v>
      </c>
      <c r="I88" s="37"/>
      <c r="J88" s="37"/>
      <c r="K88" s="37"/>
      <c r="L88" s="37"/>
      <c r="M88" s="37"/>
      <c r="N88" s="37"/>
      <c r="O88" s="37"/>
      <c r="P88" s="37"/>
      <c r="Q88" s="33"/>
    </row>
    <row r="89" spans="1:17" ht="27.75">
      <c r="A89" s="38" t="s">
        <v>67</v>
      </c>
      <c r="B89" s="16" t="s">
        <v>130</v>
      </c>
      <c r="C89" s="61" t="s">
        <v>131</v>
      </c>
      <c r="D89" s="62"/>
      <c r="E89" s="63"/>
      <c r="F89" s="2">
        <f>F90</f>
        <v>818.265</v>
      </c>
      <c r="G89" s="2">
        <f>G90</f>
        <v>0</v>
      </c>
      <c r="H89" s="2">
        <f>H90</f>
        <v>0</v>
      </c>
      <c r="I89" s="37"/>
      <c r="J89" s="37"/>
      <c r="K89" s="37"/>
      <c r="L89" s="37"/>
      <c r="M89" s="37"/>
      <c r="N89" s="37"/>
      <c r="O89" s="37"/>
      <c r="P89" s="37"/>
      <c r="Q89" s="33"/>
    </row>
    <row r="90" spans="1:17" ht="27.75">
      <c r="A90" s="38" t="s">
        <v>68</v>
      </c>
      <c r="B90" s="17" t="s">
        <v>132</v>
      </c>
      <c r="C90" s="47" t="s">
        <v>126</v>
      </c>
      <c r="D90" s="48"/>
      <c r="E90" s="49"/>
      <c r="F90" s="3">
        <f>F65</f>
        <v>818.265</v>
      </c>
      <c r="G90" s="3">
        <f>J65</f>
        <v>0</v>
      </c>
      <c r="H90" s="3">
        <f>N37</f>
        <v>0</v>
      </c>
      <c r="I90" s="37"/>
      <c r="J90" s="37"/>
      <c r="K90" s="37"/>
      <c r="L90" s="37"/>
      <c r="M90" s="37"/>
      <c r="N90" s="37"/>
      <c r="O90" s="37"/>
      <c r="P90" s="37"/>
      <c r="Q90" s="33"/>
    </row>
    <row r="91" spans="1:17" ht="27.75">
      <c r="A91" s="39"/>
      <c r="B91" s="18" t="s">
        <v>9</v>
      </c>
      <c r="C91" s="71"/>
      <c r="D91" s="71"/>
      <c r="E91" s="71"/>
      <c r="F91" s="40">
        <f>F73+F75+F77+F81+F87+F89</f>
        <v>46481.90212</v>
      </c>
      <c r="G91" s="2">
        <f>G73+G75+G77+G81+G87+G89</f>
        <v>8892</v>
      </c>
      <c r="H91" s="2">
        <f>H73+H75+H77+H81+H87+H89</f>
        <v>6500</v>
      </c>
      <c r="I91" s="37"/>
      <c r="J91" s="37"/>
      <c r="K91" s="37"/>
      <c r="L91" s="37"/>
      <c r="M91" s="37"/>
      <c r="N91" s="37"/>
      <c r="O91" s="37"/>
      <c r="P91" s="37"/>
      <c r="Q91" s="33"/>
    </row>
  </sheetData>
  <sheetProtection/>
  <mergeCells count="44">
    <mergeCell ref="C81:E81"/>
    <mergeCell ref="C74:E74"/>
    <mergeCell ref="C90:E90"/>
    <mergeCell ref="C91:E91"/>
    <mergeCell ref="C82:E82"/>
    <mergeCell ref="C83:E83"/>
    <mergeCell ref="C84:E84"/>
    <mergeCell ref="C86:E86"/>
    <mergeCell ref="C89:E89"/>
    <mergeCell ref="C75:E75"/>
    <mergeCell ref="A24:A27"/>
    <mergeCell ref="B24:B27"/>
    <mergeCell ref="C79:E79"/>
    <mergeCell ref="C78:E78"/>
    <mergeCell ref="C72:E72"/>
    <mergeCell ref="B39:B42"/>
    <mergeCell ref="C73:E73"/>
    <mergeCell ref="A39:A42"/>
    <mergeCell ref="C87:E87"/>
    <mergeCell ref="C88:E88"/>
    <mergeCell ref="C85:E85"/>
    <mergeCell ref="N8:Q8"/>
    <mergeCell ref="N9:Q9"/>
    <mergeCell ref="F13:F14"/>
    <mergeCell ref="C76:E76"/>
    <mergeCell ref="C77:E77"/>
    <mergeCell ref="C13:E13"/>
    <mergeCell ref="K13:M13"/>
    <mergeCell ref="N1:R1"/>
    <mergeCell ref="N2:R2"/>
    <mergeCell ref="N3:R3"/>
    <mergeCell ref="N4:R4"/>
    <mergeCell ref="N6:Q6"/>
    <mergeCell ref="N7:Q7"/>
    <mergeCell ref="C80:E80"/>
    <mergeCell ref="A10:Q10"/>
    <mergeCell ref="A11:I11"/>
    <mergeCell ref="N13:N14"/>
    <mergeCell ref="O13:Q13"/>
    <mergeCell ref="P12:Q12"/>
    <mergeCell ref="A13:A14"/>
    <mergeCell ref="B13:B14"/>
    <mergeCell ref="G13:I13"/>
    <mergeCell ref="J13:J14"/>
  </mergeCells>
  <printOptions horizontalCentered="1"/>
  <pageMargins left="0.3937007874015748" right="0.3937007874015748" top="0.5905511811023623" bottom="0.3937007874015748" header="0.5118110236220472" footer="0.5118110236220472"/>
  <pageSetup firstPageNumber="196" useFirstPageNumber="1" fitToHeight="0" horizontalDpi="600" verticalDpi="600" orientation="landscape" paperSize="9" scale="35" r:id="rId1"/>
  <headerFooter alignWithMargins="0">
    <oddFooter>&amp;R&amp;P</oddFooter>
  </headerFooter>
  <rowBreaks count="2" manualBreakCount="2">
    <brk id="44" max="16" man="1"/>
    <brk id="6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2017-06-29T08:55:37Z</cp:lastPrinted>
  <dcterms:created xsi:type="dcterms:W3CDTF">1996-10-08T23:32:33Z</dcterms:created>
  <dcterms:modified xsi:type="dcterms:W3CDTF">2017-06-29T08:58:26Z</dcterms:modified>
  <cp:category/>
  <cp:version/>
  <cp:contentType/>
  <cp:contentStatus/>
</cp:coreProperties>
</file>