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6" sheetId="1" r:id="rId1"/>
  </sheets>
  <definedNames>
    <definedName name="_xlnm.Print_Titles" localSheetId="0">'Доходы 2016'!$12:$14</definedName>
    <definedName name="_xlnm.Print_Area" localSheetId="0">'Доходы 2016'!$A$1:$N$189</definedName>
  </definedNames>
  <calcPr fullCalcOnLoad="1"/>
</workbook>
</file>

<file path=xl/sharedStrings.xml><?xml version="1.0" encoding="utf-8"?>
<sst xmlns="http://schemas.openxmlformats.org/spreadsheetml/2006/main" count="197" uniqueCount="177">
  <si>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</si>
  <si>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</si>
  <si>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</si>
  <si>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</si>
  <si>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</si>
  <si>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</si>
  <si>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</si>
  <si>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</si>
  <si>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</si>
  <si>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</si>
  <si>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</si>
  <si>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</si>
  <si>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</si>
  <si>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</si>
  <si>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</si>
  <si>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</si>
  <si>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</si>
  <si>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</si>
  <si>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</si>
  <si>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</si>
  <si>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</si>
  <si>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</si>
  <si>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</si>
  <si>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</si>
  <si>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</si>
  <si>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</si>
  <si>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</si>
  <si>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</si>
  <si>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</si>
  <si>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</si>
  <si>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</si>
  <si>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</si>
  <si>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</si>
  <si>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</si>
  <si>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</si>
  <si>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</si>
  <si>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</si>
  <si>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</si>
  <si>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</si>
  <si>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</si>
  <si>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</si>
  <si>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</si>
  <si>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НАЛОГОВЫЕ И НЕНАЛОГОВЫЕ ДОХОДЫ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</si>
  <si>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</si>
  <si>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</si>
  <si>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</si>
  <si>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</si>
  <si>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</si>
  <si>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</si>
  <si>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</si>
  <si>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</si>
  <si>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</si>
  <si>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</si>
  <si>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</si>
  <si>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</si>
  <si>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</si>
  <si>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</si>
  <si>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</si>
  <si>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</si>
  <si>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</si>
  <si>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</si>
  <si>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</si>
  <si>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</si>
  <si>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</si>
  <si>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</si>
  <si>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</si>
  <si>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</si>
  <si>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</si>
  <si>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</si>
  <si>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</si>
  <si>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</si>
  <si>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</si>
  <si>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</si>
  <si>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</si>
  <si>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</si>
  <si>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</si>
  <si>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</si>
  <si>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</si>
  <si>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</si>
  <si>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</si>
  <si>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</si>
  <si>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</si>
  <si>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</si>
  <si>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</si>
  <si>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</si>
  <si>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</si>
  <si>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Дотации бюджетам городских округов на поддержку мер по обеспечению сбалансированности бюджетов 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</si>
  <si>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</si>
  <si>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</si>
  <si>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</si>
  <si>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</si>
  <si>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</si>
  <si>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</si>
  <si>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</si>
  <si>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</si>
  <si>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</si>
  <si>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</si>
  <si>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</si>
  <si>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</si>
  <si>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</si>
  <si>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</si>
  <si>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</si>
  <si>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</si>
  <si>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</si>
  <si>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</si>
  <si>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</si>
  <si>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</si>
  <si>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</si>
  <si>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</si>
  <si>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</si>
  <si>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</si>
  <si>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</si>
  <si>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</si>
  <si>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</si>
  <si>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</si>
  <si>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</si>
  <si>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</si>
  <si>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</si>
  <si>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</si>
  <si>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Субсидия бюджету муниципального образования город Зеленогорск на реконструкцию нежилого здания под спальный корпус (общежитие) для размещения одаренных детей в области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</si>
  <si>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</si>
  <si>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</si>
  <si>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</si>
  <si>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</si>
  <si>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</si>
  <si>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ПРОЧИЕ НЕНАЛОГОВЫЕ ДОХОДЫ
</t>
  </si>
  <si>
    <t xml:space="preserve">Прочие неналоговые доходы бюджетов городских округов
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</si>
  <si>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</si>
  <si>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(руб.)</t>
  </si>
  <si>
    <t>Исполнено</t>
  </si>
  <si>
    <t>% исполнения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</si>
  <si>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</si>
  <si>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</si>
  <si>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 xml:space="preserve">ДОХОДЫ МЕСТНОГО БЮДЖЕТА      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</si>
  <si>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</si>
  <si>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</si>
  <si>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Плата за выбросы загрязняющих веществ в атмосферный воздух передвижными объектами</t>
  </si>
  <si>
    <t>Денежные взыскания (штрафы) за нарушение земельного законодательства</t>
  </si>
  <si>
    <t>Прочие 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</si>
  <si>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</si>
  <si>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Невыясненные поступления, зачисляемые в бюджеты городских округов</t>
  </si>
  <si>
    <t>Денежные взыскания (штрафы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</si>
  <si>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</si>
  <si>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                   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</si>
  <si>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</si>
  <si>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</si>
  <si>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</si>
  <si>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 xml:space="preserve">Прочие безвозмездные поступления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</si>
  <si>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</si>
  <si>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</si>
  <si>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</si>
  <si>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</si>
  <si>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</si>
  <si>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</si>
  <si>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«Стимулирование жилищного строительства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</si>
  <si>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</si>
  <si>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</si>
  <si>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</si>
  <si>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«Содействие созданию безопасных и комфортных для населения условий функционирования объектов муниципальной собственности» государственной программы Красноярского края «Содействие развитию местного самоуправления»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</si>
  <si>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</si>
  <si>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городских округов на проведение Всероссийской сельскохозяйственной переписи в 2016 году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</si>
  <si>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</si>
  <si>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подпрограммы «Развитие субъектов малого и среднего предпринимательства в Красноярском крае» государственной программы Красноярского края «Развитие инвестиционной, инновационной деятельности, малого и среднего предпринимательства на территории края»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</si>
  <si>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</si>
  <si>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</si>
  <si>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 xml:space="preserve">за 2016 год     </t>
  </si>
  <si>
    <t>2016 год</t>
  </si>
  <si>
    <t>Утвержденные бюджетные назначения</t>
  </si>
  <si>
    <t>Приложение № 1</t>
  </si>
  <si>
    <t>к решению Совета депутатов</t>
  </si>
  <si>
    <t>ЗАТО г. Зеленогорска</t>
  </si>
  <si>
    <t>-</t>
  </si>
  <si>
    <t>Плата за использование лесов</t>
  </si>
  <si>
    <t>Денежные взыскания (штрафы) за нарушение законодательства о налогах и сборах, предусмотренные статьями 116,118 статьей 119.1, пунктами 1 и 2 статьи 120, статьями 125,126,128,129,129.1,132,133,134,135,135.1 Налогового кодекса Российикой Федерации</t>
  </si>
  <si>
    <t>Реализация мероприятия по обеспечению жильем молодых семей федеральной целевой программы «Жилище» на 2015-2020 годы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 федеральных целевых программ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</si>
  <si>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</si>
  <si>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от  02.06.2017   №   39-217р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</si>
</sst>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5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b/>
      <sz val="18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5" fontId="8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justify" vertical="justify" wrapText="1"/>
    </xf>
    <xf numFmtId="4" fontId="8" fillId="0" borderId="12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/>
    </xf>
    <xf numFmtId="177" fontId="7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80" fontId="5" fillId="0" borderId="10" xfId="0" applyNumberFormat="1" applyFont="1" applyFill="1" applyBorder="1" applyAlignment="1">
      <alignment horizontal="justify" vertical="justify" wrapText="1"/>
    </xf>
    <xf numFmtId="0" fontId="5" fillId="0" borderId="11" xfId="0" applyFont="1" applyFill="1" applyBorder="1" applyAlignment="1">
      <alignment horizontal="justify" vertical="justify" wrapText="1"/>
    </xf>
    <xf numFmtId="181" fontId="5" fillId="0" borderId="11" xfId="0" applyNumberFormat="1" applyFont="1" applyFill="1" applyBorder="1" applyAlignment="1">
      <alignment horizontal="justify" vertical="justify" wrapText="1"/>
    </xf>
    <xf numFmtId="180" fontId="5" fillId="0" borderId="11" xfId="0" applyNumberFormat="1" applyFont="1" applyFill="1" applyBorder="1" applyAlignment="1">
      <alignment horizontal="justify" vertical="justify" wrapText="1"/>
    </xf>
    <xf numFmtId="179" fontId="5" fillId="0" borderId="11" xfId="0" applyNumberFormat="1" applyFont="1" applyFill="1" applyBorder="1" applyAlignment="1">
      <alignment horizontal="justify" vertical="justify" wrapText="1"/>
    </xf>
    <xf numFmtId="180" fontId="5" fillId="0" borderId="11" xfId="0" applyNumberFormat="1" applyFont="1" applyFill="1" applyBorder="1" applyAlignment="1">
      <alignment horizontal="left" vertical="justify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4" fillId="33" borderId="0" xfId="0" applyFont="1" applyFill="1" applyAlignment="1">
      <alignment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justify" vertical="top" wrapText="1"/>
    </xf>
    <xf numFmtId="4" fontId="9" fillId="0" borderId="14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justify" wrapText="1"/>
    </xf>
    <xf numFmtId="181" fontId="9" fillId="0" borderId="12" xfId="0" applyNumberFormat="1" applyFont="1" applyFill="1" applyBorder="1" applyAlignment="1">
      <alignment horizontal="justify" vertical="justify" wrapText="1"/>
    </xf>
    <xf numFmtId="180" fontId="9" fillId="0" borderId="12" xfId="0" applyNumberFormat="1" applyFont="1" applyFill="1" applyBorder="1" applyAlignment="1">
      <alignment horizontal="justify" vertical="justify" wrapText="1"/>
    </xf>
    <xf numFmtId="179" fontId="9" fillId="0" borderId="12" xfId="0" applyNumberFormat="1" applyFont="1" applyFill="1" applyBorder="1" applyAlignment="1">
      <alignment horizontal="justify" vertical="justify" wrapText="1"/>
    </xf>
    <xf numFmtId="180" fontId="9" fillId="0" borderId="12" xfId="0" applyNumberFormat="1" applyFont="1" applyFill="1" applyBorder="1" applyAlignment="1">
      <alignment horizontal="left" vertical="justify" wrapText="1"/>
    </xf>
    <xf numFmtId="4" fontId="9" fillId="0" borderId="12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justify" vertical="justify" wrapText="1"/>
    </xf>
    <xf numFmtId="0" fontId="5" fillId="0" borderId="11" xfId="0" applyFont="1" applyFill="1" applyBorder="1" applyAlignment="1">
      <alignment horizontal="justify" vertical="justify" wrapText="1"/>
    </xf>
    <xf numFmtId="181" fontId="5" fillId="0" borderId="11" xfId="0" applyNumberFormat="1" applyFont="1" applyFill="1" applyBorder="1" applyAlignment="1">
      <alignment horizontal="justify" vertical="justify" wrapText="1"/>
    </xf>
    <xf numFmtId="180" fontId="5" fillId="0" borderId="11" xfId="0" applyNumberFormat="1" applyFont="1" applyFill="1" applyBorder="1" applyAlignment="1">
      <alignment horizontal="justify" vertical="justify" wrapText="1"/>
    </xf>
    <xf numFmtId="179" fontId="5" fillId="0" borderId="11" xfId="0" applyNumberFormat="1" applyFont="1" applyFill="1" applyBorder="1" applyAlignment="1">
      <alignment horizontal="justify" vertical="justify" wrapText="1"/>
    </xf>
    <xf numFmtId="180" fontId="5" fillId="0" borderId="11" xfId="0" applyNumberFormat="1" applyFont="1" applyFill="1" applyBorder="1" applyAlignment="1">
      <alignment horizontal="left" vertical="justify" wrapText="1"/>
    </xf>
    <xf numFmtId="0" fontId="8" fillId="0" borderId="0" xfId="0" applyFont="1" applyAlignment="1">
      <alignment horizontal="left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62"/>
  <sheetViews>
    <sheetView tabSelected="1" view="pageBreakPreview" zoomScale="60" zoomScaleNormal="68" workbookViewId="0" topLeftCell="A109">
      <selection activeCell="J7" sqref="J7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7.421875" style="0" customWidth="1"/>
    <col min="10" max="10" width="23.28125" style="0" customWidth="1"/>
    <col min="11" max="11" width="25.421875" style="0" customWidth="1"/>
    <col min="12" max="12" width="20.57421875" style="2" customWidth="1"/>
    <col min="13" max="13" width="9.57421875" style="0" customWidth="1"/>
    <col min="14" max="14" width="9.140625" style="0" hidden="1" customWidth="1"/>
  </cols>
  <sheetData>
    <row r="2" spans="9:12" ht="24" customHeight="1">
      <c r="I2" s="21"/>
      <c r="J2" s="125"/>
      <c r="K2" s="191" t="s">
        <v>168</v>
      </c>
      <c r="L2" s="191"/>
    </row>
    <row r="3" spans="10:12" ht="24" customHeight="1">
      <c r="J3" s="125"/>
      <c r="K3" s="191" t="s">
        <v>169</v>
      </c>
      <c r="L3" s="191"/>
    </row>
    <row r="4" spans="9:12" ht="26.25" customHeight="1">
      <c r="I4" s="21"/>
      <c r="J4" s="125"/>
      <c r="K4" s="191" t="s">
        <v>170</v>
      </c>
      <c r="L4" s="191"/>
    </row>
    <row r="5" spans="9:12" ht="21" customHeight="1">
      <c r="I5" s="21"/>
      <c r="J5" s="126" t="s">
        <v>143</v>
      </c>
      <c r="K5" s="192" t="s">
        <v>176</v>
      </c>
      <c r="L5" s="192"/>
    </row>
    <row r="6" spans="1:12" ht="23.25" customHeight="1">
      <c r="A6" s="166"/>
      <c r="B6" s="166"/>
      <c r="C6" s="166"/>
      <c r="D6" s="166"/>
      <c r="E6" s="166"/>
      <c r="F6" s="166"/>
      <c r="G6" s="166"/>
      <c r="H6" s="166"/>
      <c r="I6" s="166"/>
      <c r="J6" s="123"/>
      <c r="K6" s="123"/>
      <c r="L6" s="124"/>
    </row>
    <row r="7" spans="1:12" s="3" customFormat="1" ht="25.5" customHeight="1">
      <c r="A7" s="7"/>
      <c r="B7" s="106"/>
      <c r="C7" s="106"/>
      <c r="D7" s="106"/>
      <c r="E7" s="106"/>
      <c r="F7" s="106"/>
      <c r="G7" s="106"/>
      <c r="H7" s="106"/>
      <c r="I7" s="120" t="s">
        <v>133</v>
      </c>
      <c r="J7" s="106"/>
      <c r="K7" s="106"/>
      <c r="L7" s="106"/>
    </row>
    <row r="8" spans="1:12" s="3" customFormat="1" ht="25.5" customHeight="1">
      <c r="A8" s="7"/>
      <c r="B8" s="9"/>
      <c r="C8" s="9"/>
      <c r="D8" s="9"/>
      <c r="E8" s="9"/>
      <c r="F8" s="9"/>
      <c r="G8" s="9"/>
      <c r="H8" s="9"/>
      <c r="I8" s="120" t="s">
        <v>165</v>
      </c>
      <c r="J8" s="9"/>
      <c r="K8" s="9"/>
      <c r="L8" s="9"/>
    </row>
    <row r="9" spans="1:12" s="3" customFormat="1" ht="25.5" customHeight="1">
      <c r="A9" s="7"/>
      <c r="B9" s="9"/>
      <c r="C9" s="9"/>
      <c r="D9" s="9"/>
      <c r="E9" s="9"/>
      <c r="F9" s="9"/>
      <c r="G9" s="9"/>
      <c r="H9" s="9"/>
      <c r="I9" s="98"/>
      <c r="J9" s="9"/>
      <c r="K9" s="9"/>
      <c r="L9" s="9"/>
    </row>
    <row r="10" spans="1:12" s="3" customFormat="1" ht="1.5" customHeight="1">
      <c r="A10" s="7"/>
      <c r="B10" s="9"/>
      <c r="C10" s="9"/>
      <c r="D10" s="9"/>
      <c r="E10" s="9"/>
      <c r="F10" s="9"/>
      <c r="G10" s="9"/>
      <c r="H10" s="9"/>
      <c r="I10" s="98"/>
      <c r="J10" s="9"/>
      <c r="K10" s="9"/>
      <c r="L10" s="9"/>
    </row>
    <row r="11" spans="1:12" ht="23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22" t="s">
        <v>128</v>
      </c>
    </row>
    <row r="12" spans="1:12" ht="30" customHeight="1">
      <c r="A12" s="188" t="s">
        <v>117</v>
      </c>
      <c r="B12" s="189"/>
      <c r="C12" s="189"/>
      <c r="D12" s="189"/>
      <c r="E12" s="189"/>
      <c r="F12" s="189"/>
      <c r="G12" s="189"/>
      <c r="H12" s="190"/>
      <c r="I12" s="169" t="s">
        <v>116</v>
      </c>
      <c r="J12" s="195" t="s">
        <v>166</v>
      </c>
      <c r="K12" s="196"/>
      <c r="L12" s="197"/>
    </row>
    <row r="13" spans="1:12" ht="159" customHeight="1">
      <c r="A13" s="23" t="s">
        <v>0</v>
      </c>
      <c r="B13" s="24" t="s">
        <v>1</v>
      </c>
      <c r="C13" s="24" t="s">
        <v>2</v>
      </c>
      <c r="D13" s="24" t="s">
        <v>3</v>
      </c>
      <c r="E13" s="24" t="s">
        <v>4</v>
      </c>
      <c r="F13" s="24" t="s">
        <v>5</v>
      </c>
      <c r="G13" s="24" t="s">
        <v>114</v>
      </c>
      <c r="H13" s="24" t="s">
        <v>115</v>
      </c>
      <c r="I13" s="170"/>
      <c r="J13" s="145" t="s">
        <v>167</v>
      </c>
      <c r="K13" s="145" t="s">
        <v>129</v>
      </c>
      <c r="L13" s="145" t="s">
        <v>130</v>
      </c>
    </row>
    <row r="14" spans="1:12" ht="18.75">
      <c r="A14" s="25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7">
        <v>12</v>
      </c>
    </row>
    <row r="15" spans="1:14" ht="30" customHeight="1">
      <c r="A15" s="28">
        <v>0</v>
      </c>
      <c r="B15" s="29">
        <v>1</v>
      </c>
      <c r="C15" s="30">
        <v>0</v>
      </c>
      <c r="D15" s="30">
        <v>0</v>
      </c>
      <c r="E15" s="31">
        <v>0</v>
      </c>
      <c r="F15" s="30">
        <v>0</v>
      </c>
      <c r="G15" s="32">
        <v>0</v>
      </c>
      <c r="H15" s="33">
        <v>0</v>
      </c>
      <c r="I15" s="34" t="s">
        <v>42</v>
      </c>
      <c r="J15" s="99">
        <f>J16+J25+J31+J39+J47+J53+J72+J89+J94+J80+J110</f>
        <v>490896626.07</v>
      </c>
      <c r="K15" s="99">
        <f>K16+K25+K31+K39+K47+K53+K72+K89+K94+K80+K110</f>
        <v>494089357.23</v>
      </c>
      <c r="L15" s="111">
        <f>ROUND(K15/J15*100,2)</f>
        <v>100.65</v>
      </c>
      <c r="M15" s="5"/>
      <c r="N15" s="5"/>
    </row>
    <row r="16" spans="1:14" ht="30.75" customHeight="1">
      <c r="A16" s="28">
        <v>182</v>
      </c>
      <c r="B16" s="29">
        <v>1</v>
      </c>
      <c r="C16" s="30">
        <v>1</v>
      </c>
      <c r="D16" s="35">
        <v>0</v>
      </c>
      <c r="E16" s="36">
        <v>0</v>
      </c>
      <c r="F16" s="35">
        <v>0</v>
      </c>
      <c r="G16" s="37">
        <v>0</v>
      </c>
      <c r="H16" s="38">
        <v>0</v>
      </c>
      <c r="I16" s="34" t="s">
        <v>6</v>
      </c>
      <c r="J16" s="99">
        <f>J17+J21</f>
        <v>328772700</v>
      </c>
      <c r="K16" s="99">
        <f>K17+K21</f>
        <v>328853155.23</v>
      </c>
      <c r="L16" s="111">
        <f aca="true" t="shared" si="0" ref="L16:L68">ROUND(K16/J16*100,2)</f>
        <v>100.02</v>
      </c>
      <c r="M16" s="5"/>
      <c r="N16" s="5"/>
    </row>
    <row r="17" spans="1:14" ht="24" customHeight="1">
      <c r="A17" s="28">
        <v>182</v>
      </c>
      <c r="B17" s="29">
        <v>1</v>
      </c>
      <c r="C17" s="30">
        <v>1</v>
      </c>
      <c r="D17" s="35">
        <v>1</v>
      </c>
      <c r="E17" s="36">
        <v>0</v>
      </c>
      <c r="F17" s="35">
        <v>0</v>
      </c>
      <c r="G17" s="37">
        <v>0</v>
      </c>
      <c r="H17" s="38">
        <v>110</v>
      </c>
      <c r="I17" s="34" t="s">
        <v>7</v>
      </c>
      <c r="J17" s="99">
        <f>J18</f>
        <v>25941200</v>
      </c>
      <c r="K17" s="99">
        <f>K18</f>
        <v>25955957.45</v>
      </c>
      <c r="L17" s="111">
        <f t="shared" si="0"/>
        <v>100.06</v>
      </c>
      <c r="M17" s="5"/>
      <c r="N17" s="5"/>
    </row>
    <row r="18" spans="1:14" ht="56.25">
      <c r="A18" s="28">
        <v>182</v>
      </c>
      <c r="B18" s="29">
        <v>1</v>
      </c>
      <c r="C18" s="30">
        <v>1</v>
      </c>
      <c r="D18" s="35">
        <v>1</v>
      </c>
      <c r="E18" s="36">
        <v>10</v>
      </c>
      <c r="F18" s="35">
        <v>0</v>
      </c>
      <c r="G18" s="37">
        <v>0</v>
      </c>
      <c r="H18" s="38">
        <v>110</v>
      </c>
      <c r="I18" s="39" t="s">
        <v>8</v>
      </c>
      <c r="J18" s="100">
        <v>25941200</v>
      </c>
      <c r="K18" s="100">
        <v>25955957.45</v>
      </c>
      <c r="L18" s="109">
        <f t="shared" si="0"/>
        <v>100.06</v>
      </c>
      <c r="M18" s="5"/>
      <c r="N18" s="5"/>
    </row>
    <row r="19" spans="1:14" ht="56.25">
      <c r="A19" s="28">
        <v>182</v>
      </c>
      <c r="B19" s="29">
        <v>1</v>
      </c>
      <c r="C19" s="30">
        <v>1</v>
      </c>
      <c r="D19" s="35">
        <v>1</v>
      </c>
      <c r="E19" s="36">
        <v>12</v>
      </c>
      <c r="F19" s="35">
        <v>2</v>
      </c>
      <c r="G19" s="37">
        <v>0</v>
      </c>
      <c r="H19" s="38">
        <v>110</v>
      </c>
      <c r="I19" s="40" t="s">
        <v>87</v>
      </c>
      <c r="J19" s="100">
        <v>-2125400</v>
      </c>
      <c r="K19" s="100">
        <v>-2110641.4</v>
      </c>
      <c r="L19" s="109">
        <f t="shared" si="0"/>
        <v>99.31</v>
      </c>
      <c r="M19" s="5"/>
      <c r="N19" s="5"/>
    </row>
    <row r="20" spans="1:14" ht="56.25">
      <c r="A20" s="28">
        <v>182</v>
      </c>
      <c r="B20" s="29">
        <v>1</v>
      </c>
      <c r="C20" s="30">
        <v>1</v>
      </c>
      <c r="D20" s="35">
        <v>1</v>
      </c>
      <c r="E20" s="36">
        <v>14</v>
      </c>
      <c r="F20" s="35">
        <v>2</v>
      </c>
      <c r="G20" s="37">
        <v>0</v>
      </c>
      <c r="H20" s="38">
        <v>110</v>
      </c>
      <c r="I20" s="40" t="s">
        <v>88</v>
      </c>
      <c r="J20" s="100">
        <v>28066600</v>
      </c>
      <c r="K20" s="100">
        <v>28066598.85</v>
      </c>
      <c r="L20" s="109">
        <f t="shared" si="0"/>
        <v>100</v>
      </c>
      <c r="M20" s="5"/>
      <c r="N20" s="5"/>
    </row>
    <row r="21" spans="1:14" ht="36.75" customHeight="1">
      <c r="A21" s="28">
        <v>182</v>
      </c>
      <c r="B21" s="29">
        <v>1</v>
      </c>
      <c r="C21" s="30">
        <v>1</v>
      </c>
      <c r="D21" s="35">
        <v>2</v>
      </c>
      <c r="E21" s="36">
        <v>0</v>
      </c>
      <c r="F21" s="35">
        <v>1</v>
      </c>
      <c r="G21" s="37">
        <v>0</v>
      </c>
      <c r="H21" s="38">
        <v>110</v>
      </c>
      <c r="I21" s="34" t="s">
        <v>9</v>
      </c>
      <c r="J21" s="99">
        <f>J22+J23+J24</f>
        <v>302831500</v>
      </c>
      <c r="K21" s="99">
        <f>K22+K23+K24</f>
        <v>302897197.78000003</v>
      </c>
      <c r="L21" s="111">
        <f t="shared" si="0"/>
        <v>100.02</v>
      </c>
      <c r="M21" s="5"/>
      <c r="N21" s="5"/>
    </row>
    <row r="22" spans="1:14" ht="97.5" customHeight="1">
      <c r="A22" s="28">
        <v>182</v>
      </c>
      <c r="B22" s="29">
        <v>1</v>
      </c>
      <c r="C22" s="30">
        <v>1</v>
      </c>
      <c r="D22" s="30">
        <v>2</v>
      </c>
      <c r="E22" s="31">
        <v>10</v>
      </c>
      <c r="F22" s="30">
        <v>1</v>
      </c>
      <c r="G22" s="32">
        <v>0</v>
      </c>
      <c r="H22" s="33">
        <v>110</v>
      </c>
      <c r="I22" s="39" t="s">
        <v>60</v>
      </c>
      <c r="J22" s="100">
        <v>301157000</v>
      </c>
      <c r="K22" s="100">
        <v>301192090.49</v>
      </c>
      <c r="L22" s="109">
        <f t="shared" si="0"/>
        <v>100.01</v>
      </c>
      <c r="M22" s="5"/>
      <c r="N22" s="5"/>
    </row>
    <row r="23" spans="1:14" ht="150">
      <c r="A23" s="28">
        <v>182</v>
      </c>
      <c r="B23" s="29">
        <v>1</v>
      </c>
      <c r="C23" s="30">
        <v>1</v>
      </c>
      <c r="D23" s="30">
        <v>2</v>
      </c>
      <c r="E23" s="31">
        <v>20</v>
      </c>
      <c r="F23" s="30">
        <v>1</v>
      </c>
      <c r="G23" s="32">
        <v>0</v>
      </c>
      <c r="H23" s="33">
        <v>110</v>
      </c>
      <c r="I23" s="39" t="s">
        <v>68</v>
      </c>
      <c r="J23" s="100">
        <v>722900</v>
      </c>
      <c r="K23" s="100">
        <v>698754.24</v>
      </c>
      <c r="L23" s="109">
        <f t="shared" si="0"/>
        <v>96.66</v>
      </c>
      <c r="M23" s="5"/>
      <c r="N23" s="5"/>
    </row>
    <row r="24" spans="1:14" ht="57.75" customHeight="1">
      <c r="A24" s="28">
        <v>182</v>
      </c>
      <c r="B24" s="29">
        <v>1</v>
      </c>
      <c r="C24" s="30">
        <v>1</v>
      </c>
      <c r="D24" s="30">
        <v>2</v>
      </c>
      <c r="E24" s="31">
        <v>30</v>
      </c>
      <c r="F24" s="30">
        <v>1</v>
      </c>
      <c r="G24" s="32">
        <v>0</v>
      </c>
      <c r="H24" s="33">
        <v>110</v>
      </c>
      <c r="I24" s="39" t="s">
        <v>64</v>
      </c>
      <c r="J24" s="100">
        <v>951600</v>
      </c>
      <c r="K24" s="100">
        <v>1006353.05</v>
      </c>
      <c r="L24" s="109">
        <f t="shared" si="0"/>
        <v>105.75</v>
      </c>
      <c r="M24" s="5"/>
      <c r="N24" s="5"/>
    </row>
    <row r="25" spans="1:14" ht="57.75" customHeight="1">
      <c r="A25" s="28">
        <v>0</v>
      </c>
      <c r="B25" s="29">
        <v>1</v>
      </c>
      <c r="C25" s="30">
        <v>3</v>
      </c>
      <c r="D25" s="30">
        <v>0</v>
      </c>
      <c r="E25" s="31">
        <v>0</v>
      </c>
      <c r="F25" s="30">
        <v>0</v>
      </c>
      <c r="G25" s="32">
        <v>0</v>
      </c>
      <c r="H25" s="33">
        <v>0</v>
      </c>
      <c r="I25" s="41" t="s">
        <v>65</v>
      </c>
      <c r="J25" s="101">
        <f>J26</f>
        <v>23902000</v>
      </c>
      <c r="K25" s="101">
        <f>K26</f>
        <v>24203571.66</v>
      </c>
      <c r="L25" s="111">
        <f t="shared" si="0"/>
        <v>101.26</v>
      </c>
      <c r="M25" s="11"/>
      <c r="N25" s="5"/>
    </row>
    <row r="26" spans="1:14" ht="44.25" customHeight="1">
      <c r="A26" s="28">
        <v>0</v>
      </c>
      <c r="B26" s="29">
        <v>1</v>
      </c>
      <c r="C26" s="30">
        <v>3</v>
      </c>
      <c r="D26" s="30">
        <v>2</v>
      </c>
      <c r="E26" s="31">
        <v>0</v>
      </c>
      <c r="F26" s="30">
        <v>1</v>
      </c>
      <c r="G26" s="32">
        <v>0</v>
      </c>
      <c r="H26" s="33">
        <v>110</v>
      </c>
      <c r="I26" s="39" t="s">
        <v>66</v>
      </c>
      <c r="J26" s="102">
        <v>23902000</v>
      </c>
      <c r="K26" s="102">
        <v>24203571.66</v>
      </c>
      <c r="L26" s="109">
        <f t="shared" si="0"/>
        <v>101.26</v>
      </c>
      <c r="M26" s="11"/>
      <c r="N26" s="5"/>
    </row>
    <row r="27" spans="1:14" ht="95.25" customHeight="1">
      <c r="A27" s="28">
        <v>100</v>
      </c>
      <c r="B27" s="29">
        <v>1</v>
      </c>
      <c r="C27" s="30">
        <v>3</v>
      </c>
      <c r="D27" s="30">
        <v>2</v>
      </c>
      <c r="E27" s="31">
        <v>230</v>
      </c>
      <c r="F27" s="30">
        <v>1</v>
      </c>
      <c r="G27" s="32">
        <v>0</v>
      </c>
      <c r="H27" s="33">
        <v>110</v>
      </c>
      <c r="I27" s="39" t="s">
        <v>81</v>
      </c>
      <c r="J27" s="102">
        <v>8256600</v>
      </c>
      <c r="K27" s="102">
        <v>8274210.72</v>
      </c>
      <c r="L27" s="109">
        <f t="shared" si="0"/>
        <v>100.21</v>
      </c>
      <c r="M27" s="5"/>
      <c r="N27" s="5"/>
    </row>
    <row r="28" spans="1:14" ht="114" customHeight="1">
      <c r="A28" s="28">
        <v>100</v>
      </c>
      <c r="B28" s="29">
        <v>1</v>
      </c>
      <c r="C28" s="30">
        <v>3</v>
      </c>
      <c r="D28" s="30">
        <v>2</v>
      </c>
      <c r="E28" s="31">
        <v>240</v>
      </c>
      <c r="F28" s="30">
        <v>1</v>
      </c>
      <c r="G28" s="32">
        <v>0</v>
      </c>
      <c r="H28" s="33">
        <v>110</v>
      </c>
      <c r="I28" s="39" t="s">
        <v>82</v>
      </c>
      <c r="J28" s="102">
        <v>128600</v>
      </c>
      <c r="K28" s="102">
        <v>126302.25</v>
      </c>
      <c r="L28" s="109">
        <f t="shared" si="0"/>
        <v>98.21</v>
      </c>
      <c r="M28" s="5"/>
      <c r="N28" s="5"/>
    </row>
    <row r="29" spans="1:14" ht="104.25" customHeight="1">
      <c r="A29" s="28">
        <v>100</v>
      </c>
      <c r="B29" s="29">
        <v>1</v>
      </c>
      <c r="C29" s="30">
        <v>3</v>
      </c>
      <c r="D29" s="30">
        <v>2</v>
      </c>
      <c r="E29" s="31">
        <v>250</v>
      </c>
      <c r="F29" s="30">
        <v>1</v>
      </c>
      <c r="G29" s="32">
        <v>0</v>
      </c>
      <c r="H29" s="33">
        <v>110</v>
      </c>
      <c r="I29" s="39" t="s">
        <v>83</v>
      </c>
      <c r="J29" s="102">
        <v>16827200</v>
      </c>
      <c r="K29" s="102">
        <v>17028579.52</v>
      </c>
      <c r="L29" s="109">
        <f t="shared" si="0"/>
        <v>101.2</v>
      </c>
      <c r="M29" s="5"/>
      <c r="N29" s="5"/>
    </row>
    <row r="30" spans="1:14" ht="97.5" customHeight="1">
      <c r="A30" s="28">
        <v>100</v>
      </c>
      <c r="B30" s="29">
        <v>1</v>
      </c>
      <c r="C30" s="30">
        <v>3</v>
      </c>
      <c r="D30" s="30">
        <v>2</v>
      </c>
      <c r="E30" s="31">
        <v>260</v>
      </c>
      <c r="F30" s="30">
        <v>1</v>
      </c>
      <c r="G30" s="32">
        <v>0</v>
      </c>
      <c r="H30" s="33">
        <v>110</v>
      </c>
      <c r="I30" s="39" t="s">
        <v>84</v>
      </c>
      <c r="J30" s="102">
        <v>-1310400</v>
      </c>
      <c r="K30" s="102">
        <v>-1225520.83</v>
      </c>
      <c r="L30" s="109">
        <f t="shared" si="0"/>
        <v>93.52</v>
      </c>
      <c r="M30" s="5"/>
      <c r="N30" s="5"/>
    </row>
    <row r="31" spans="1:14" ht="27" customHeight="1">
      <c r="A31" s="28">
        <v>182</v>
      </c>
      <c r="B31" s="29">
        <v>1</v>
      </c>
      <c r="C31" s="30">
        <v>5</v>
      </c>
      <c r="D31" s="30">
        <v>0</v>
      </c>
      <c r="E31" s="31">
        <v>0</v>
      </c>
      <c r="F31" s="30">
        <v>0</v>
      </c>
      <c r="G31" s="32">
        <v>0</v>
      </c>
      <c r="H31" s="33">
        <v>0</v>
      </c>
      <c r="I31" s="34" t="s">
        <v>10</v>
      </c>
      <c r="J31" s="99">
        <f>J32+J37+J35</f>
        <v>27479100</v>
      </c>
      <c r="K31" s="99">
        <f>K32+K37+K35</f>
        <v>27817749.200000003</v>
      </c>
      <c r="L31" s="111">
        <f t="shared" si="0"/>
        <v>101.23</v>
      </c>
      <c r="M31" s="5"/>
      <c r="N31" s="5"/>
    </row>
    <row r="32" spans="1:14" ht="37.5">
      <c r="A32" s="28">
        <v>182</v>
      </c>
      <c r="B32" s="29">
        <v>1</v>
      </c>
      <c r="C32" s="30">
        <v>5</v>
      </c>
      <c r="D32" s="30">
        <v>2</v>
      </c>
      <c r="E32" s="31">
        <v>0</v>
      </c>
      <c r="F32" s="30">
        <v>2</v>
      </c>
      <c r="G32" s="32">
        <v>0</v>
      </c>
      <c r="H32" s="33">
        <v>110</v>
      </c>
      <c r="I32" s="41" t="s">
        <v>11</v>
      </c>
      <c r="J32" s="101">
        <f>J33+J34</f>
        <v>24708400</v>
      </c>
      <c r="K32" s="101">
        <f>K33+K34</f>
        <v>24516809.080000002</v>
      </c>
      <c r="L32" s="111">
        <f t="shared" si="0"/>
        <v>99.22</v>
      </c>
      <c r="M32" s="5"/>
      <c r="N32" s="5"/>
    </row>
    <row r="33" spans="1:14" ht="39" customHeight="1">
      <c r="A33" s="28">
        <v>182</v>
      </c>
      <c r="B33" s="29">
        <v>1</v>
      </c>
      <c r="C33" s="30">
        <v>5</v>
      </c>
      <c r="D33" s="30">
        <v>2</v>
      </c>
      <c r="E33" s="31">
        <v>10</v>
      </c>
      <c r="F33" s="30">
        <v>2</v>
      </c>
      <c r="G33" s="32">
        <v>0</v>
      </c>
      <c r="H33" s="33">
        <v>110</v>
      </c>
      <c r="I33" s="39" t="s">
        <v>11</v>
      </c>
      <c r="J33" s="100">
        <v>24702800</v>
      </c>
      <c r="K33" s="100">
        <v>24511208.53</v>
      </c>
      <c r="L33" s="109">
        <f t="shared" si="0"/>
        <v>99.22</v>
      </c>
      <c r="M33" s="5"/>
      <c r="N33" s="5"/>
    </row>
    <row r="34" spans="1:14" ht="64.5" customHeight="1">
      <c r="A34" s="28">
        <v>182</v>
      </c>
      <c r="B34" s="29">
        <v>1</v>
      </c>
      <c r="C34" s="30">
        <v>5</v>
      </c>
      <c r="D34" s="30">
        <v>2</v>
      </c>
      <c r="E34" s="31">
        <v>20</v>
      </c>
      <c r="F34" s="30">
        <v>2</v>
      </c>
      <c r="G34" s="32">
        <v>0</v>
      </c>
      <c r="H34" s="33">
        <v>110</v>
      </c>
      <c r="I34" s="39" t="s">
        <v>134</v>
      </c>
      <c r="J34" s="100">
        <v>5600</v>
      </c>
      <c r="K34" s="100">
        <v>5600.55</v>
      </c>
      <c r="L34" s="109">
        <f t="shared" si="0"/>
        <v>100.01</v>
      </c>
      <c r="M34" s="5"/>
      <c r="N34" s="5"/>
    </row>
    <row r="35" spans="1:14" ht="39" customHeight="1">
      <c r="A35" s="28">
        <v>182</v>
      </c>
      <c r="B35" s="29">
        <v>1</v>
      </c>
      <c r="C35" s="30">
        <v>5</v>
      </c>
      <c r="D35" s="30">
        <v>3</v>
      </c>
      <c r="E35" s="31">
        <v>0</v>
      </c>
      <c r="F35" s="30">
        <v>1</v>
      </c>
      <c r="G35" s="32">
        <v>0</v>
      </c>
      <c r="H35" s="33">
        <v>110</v>
      </c>
      <c r="I35" s="41" t="s">
        <v>135</v>
      </c>
      <c r="J35" s="101">
        <f>SUM(J36)</f>
        <v>53400</v>
      </c>
      <c r="K35" s="101">
        <f>SUM(K36)</f>
        <v>53393</v>
      </c>
      <c r="L35" s="111">
        <f t="shared" si="0"/>
        <v>99.99</v>
      </c>
      <c r="M35" s="5"/>
      <c r="N35" s="5"/>
    </row>
    <row r="36" spans="1:14" ht="39" customHeight="1">
      <c r="A36" s="28">
        <v>182</v>
      </c>
      <c r="B36" s="29">
        <v>1</v>
      </c>
      <c r="C36" s="30">
        <v>5</v>
      </c>
      <c r="D36" s="30">
        <v>3</v>
      </c>
      <c r="E36" s="31">
        <v>10</v>
      </c>
      <c r="F36" s="30">
        <v>1</v>
      </c>
      <c r="G36" s="32">
        <v>0</v>
      </c>
      <c r="H36" s="33">
        <v>110</v>
      </c>
      <c r="I36" s="86" t="s">
        <v>135</v>
      </c>
      <c r="J36" s="100">
        <v>53400</v>
      </c>
      <c r="K36" s="100">
        <v>53393</v>
      </c>
      <c r="L36" s="109">
        <f t="shared" si="0"/>
        <v>99.99</v>
      </c>
      <c r="M36" s="5"/>
      <c r="N36" s="5"/>
    </row>
    <row r="37" spans="1:14" ht="37.5">
      <c r="A37" s="28">
        <v>182</v>
      </c>
      <c r="B37" s="29">
        <v>1</v>
      </c>
      <c r="C37" s="30">
        <v>5</v>
      </c>
      <c r="D37" s="30">
        <v>4</v>
      </c>
      <c r="E37" s="31">
        <v>0</v>
      </c>
      <c r="F37" s="30">
        <v>2</v>
      </c>
      <c r="G37" s="32">
        <v>0</v>
      </c>
      <c r="H37" s="33">
        <v>110</v>
      </c>
      <c r="I37" s="41" t="s">
        <v>61</v>
      </c>
      <c r="J37" s="101">
        <f>J38</f>
        <v>2717300</v>
      </c>
      <c r="K37" s="101">
        <f>K38</f>
        <v>3247547.12</v>
      </c>
      <c r="L37" s="111">
        <f t="shared" si="0"/>
        <v>119.51</v>
      </c>
      <c r="M37" s="5"/>
      <c r="N37" s="5"/>
    </row>
    <row r="38" spans="1:14" ht="50.25" customHeight="1">
      <c r="A38" s="28">
        <v>182</v>
      </c>
      <c r="B38" s="29">
        <v>1</v>
      </c>
      <c r="C38" s="30">
        <v>5</v>
      </c>
      <c r="D38" s="30">
        <v>4</v>
      </c>
      <c r="E38" s="31">
        <v>10</v>
      </c>
      <c r="F38" s="30">
        <v>2</v>
      </c>
      <c r="G38" s="32">
        <v>0</v>
      </c>
      <c r="H38" s="33">
        <v>110</v>
      </c>
      <c r="I38" s="39" t="s">
        <v>62</v>
      </c>
      <c r="J38" s="100">
        <v>2717300</v>
      </c>
      <c r="K38" s="100">
        <v>3247547.12</v>
      </c>
      <c r="L38" s="109">
        <f t="shared" si="0"/>
        <v>119.51</v>
      </c>
      <c r="M38" s="5"/>
      <c r="N38" s="5"/>
    </row>
    <row r="39" spans="1:14" ht="18.75">
      <c r="A39" s="28">
        <v>182</v>
      </c>
      <c r="B39" s="29">
        <v>1</v>
      </c>
      <c r="C39" s="30">
        <v>6</v>
      </c>
      <c r="D39" s="30">
        <v>0</v>
      </c>
      <c r="E39" s="31">
        <v>0</v>
      </c>
      <c r="F39" s="30">
        <v>0</v>
      </c>
      <c r="G39" s="32">
        <v>0</v>
      </c>
      <c r="H39" s="33">
        <v>0</v>
      </c>
      <c r="I39" s="34" t="s">
        <v>12</v>
      </c>
      <c r="J39" s="99">
        <f>J40+J42</f>
        <v>25251600</v>
      </c>
      <c r="K39" s="99">
        <f>K40+K42</f>
        <v>26109431.5</v>
      </c>
      <c r="L39" s="111">
        <f t="shared" si="0"/>
        <v>103.4</v>
      </c>
      <c r="M39" s="5"/>
      <c r="N39" s="5"/>
    </row>
    <row r="40" spans="1:14" ht="18.75">
      <c r="A40" s="28">
        <v>182</v>
      </c>
      <c r="B40" s="29">
        <v>1</v>
      </c>
      <c r="C40" s="30">
        <v>6</v>
      </c>
      <c r="D40" s="42">
        <v>1</v>
      </c>
      <c r="E40" s="43">
        <v>0</v>
      </c>
      <c r="F40" s="42">
        <v>0</v>
      </c>
      <c r="G40" s="44">
        <v>0</v>
      </c>
      <c r="H40" s="45">
        <v>110</v>
      </c>
      <c r="I40" s="34" t="s">
        <v>13</v>
      </c>
      <c r="J40" s="99">
        <f>J41</f>
        <v>10677800</v>
      </c>
      <c r="K40" s="99">
        <f>K41</f>
        <v>11119218.7</v>
      </c>
      <c r="L40" s="111">
        <f t="shared" si="0"/>
        <v>104.13</v>
      </c>
      <c r="M40" s="5"/>
      <c r="N40" s="5"/>
    </row>
    <row r="41" spans="1:14" ht="56.25">
      <c r="A41" s="28">
        <v>182</v>
      </c>
      <c r="B41" s="29">
        <v>1</v>
      </c>
      <c r="C41" s="30">
        <v>6</v>
      </c>
      <c r="D41" s="30">
        <v>1</v>
      </c>
      <c r="E41" s="31">
        <v>20</v>
      </c>
      <c r="F41" s="30">
        <v>4</v>
      </c>
      <c r="G41" s="32">
        <v>0</v>
      </c>
      <c r="H41" s="33">
        <v>110</v>
      </c>
      <c r="I41" s="39" t="s">
        <v>14</v>
      </c>
      <c r="J41" s="100">
        <v>10677800</v>
      </c>
      <c r="K41" s="100">
        <v>11119218.7</v>
      </c>
      <c r="L41" s="109">
        <f t="shared" si="0"/>
        <v>104.13</v>
      </c>
      <c r="M41" s="5"/>
      <c r="N41" s="5"/>
    </row>
    <row r="42" spans="1:14" ht="18.75">
      <c r="A42" s="28">
        <v>182</v>
      </c>
      <c r="B42" s="29">
        <v>1</v>
      </c>
      <c r="C42" s="30">
        <v>6</v>
      </c>
      <c r="D42" s="30">
        <v>6</v>
      </c>
      <c r="E42" s="31">
        <v>0</v>
      </c>
      <c r="F42" s="30">
        <v>0</v>
      </c>
      <c r="G42" s="32">
        <v>0</v>
      </c>
      <c r="H42" s="33">
        <v>110</v>
      </c>
      <c r="I42" s="34" t="s">
        <v>15</v>
      </c>
      <c r="J42" s="99">
        <f>J43+J45</f>
        <v>14573800</v>
      </c>
      <c r="K42" s="99">
        <f>K43+K45</f>
        <v>14990212.799999999</v>
      </c>
      <c r="L42" s="111">
        <f t="shared" si="0"/>
        <v>102.86</v>
      </c>
      <c r="M42" s="5"/>
      <c r="N42" s="5"/>
    </row>
    <row r="43" spans="1:14" ht="18.75">
      <c r="A43" s="28">
        <v>182</v>
      </c>
      <c r="B43" s="29">
        <v>1</v>
      </c>
      <c r="C43" s="30">
        <v>6</v>
      </c>
      <c r="D43" s="30">
        <v>6</v>
      </c>
      <c r="E43" s="31">
        <v>30</v>
      </c>
      <c r="F43" s="30">
        <v>0</v>
      </c>
      <c r="G43" s="32">
        <v>0</v>
      </c>
      <c r="H43" s="33">
        <v>110</v>
      </c>
      <c r="I43" s="39" t="s">
        <v>91</v>
      </c>
      <c r="J43" s="100">
        <f>J44</f>
        <v>13023800</v>
      </c>
      <c r="K43" s="100">
        <f>K44</f>
        <v>13559139.11</v>
      </c>
      <c r="L43" s="109">
        <f t="shared" si="0"/>
        <v>104.11</v>
      </c>
      <c r="M43" s="5"/>
      <c r="N43" s="5"/>
    </row>
    <row r="44" spans="1:14" ht="42" customHeight="1">
      <c r="A44" s="46">
        <v>182</v>
      </c>
      <c r="B44" s="47">
        <v>1</v>
      </c>
      <c r="C44" s="48">
        <v>6</v>
      </c>
      <c r="D44" s="48">
        <v>6</v>
      </c>
      <c r="E44" s="49">
        <v>32</v>
      </c>
      <c r="F44" s="48">
        <v>4</v>
      </c>
      <c r="G44" s="50">
        <v>0</v>
      </c>
      <c r="H44" s="51">
        <v>110</v>
      </c>
      <c r="I44" s="40" t="s">
        <v>89</v>
      </c>
      <c r="J44" s="103">
        <v>13023800</v>
      </c>
      <c r="K44" s="103">
        <v>13559139.11</v>
      </c>
      <c r="L44" s="144">
        <f t="shared" si="0"/>
        <v>104.11</v>
      </c>
      <c r="M44" s="5"/>
      <c r="N44" s="5"/>
    </row>
    <row r="45" spans="1:14" ht="18.75">
      <c r="A45" s="28">
        <v>182</v>
      </c>
      <c r="B45" s="29">
        <v>1</v>
      </c>
      <c r="C45" s="30">
        <v>6</v>
      </c>
      <c r="D45" s="30">
        <v>6</v>
      </c>
      <c r="E45" s="31">
        <v>40</v>
      </c>
      <c r="F45" s="30">
        <v>0</v>
      </c>
      <c r="G45" s="32">
        <v>0</v>
      </c>
      <c r="H45" s="33">
        <v>110</v>
      </c>
      <c r="I45" s="39" t="s">
        <v>92</v>
      </c>
      <c r="J45" s="100">
        <f>J46</f>
        <v>1550000</v>
      </c>
      <c r="K45" s="100">
        <f>K46</f>
        <v>1431073.69</v>
      </c>
      <c r="L45" s="109">
        <f t="shared" si="0"/>
        <v>92.33</v>
      </c>
      <c r="M45" s="5"/>
      <c r="N45" s="5"/>
    </row>
    <row r="46" spans="1:14" ht="46.5" customHeight="1">
      <c r="A46" s="46">
        <v>182</v>
      </c>
      <c r="B46" s="47">
        <v>1</v>
      </c>
      <c r="C46" s="48">
        <v>6</v>
      </c>
      <c r="D46" s="48">
        <v>6</v>
      </c>
      <c r="E46" s="49">
        <v>42</v>
      </c>
      <c r="F46" s="48">
        <v>4</v>
      </c>
      <c r="G46" s="50">
        <v>0</v>
      </c>
      <c r="H46" s="51">
        <v>110</v>
      </c>
      <c r="I46" s="40" t="s">
        <v>90</v>
      </c>
      <c r="J46" s="103">
        <v>1550000</v>
      </c>
      <c r="K46" s="103">
        <v>1431073.69</v>
      </c>
      <c r="L46" s="144">
        <f t="shared" si="0"/>
        <v>92.33</v>
      </c>
      <c r="M46" s="5"/>
      <c r="N46" s="5"/>
    </row>
    <row r="47" spans="1:14" ht="24" customHeight="1">
      <c r="A47" s="28">
        <v>0</v>
      </c>
      <c r="B47" s="29">
        <v>1</v>
      </c>
      <c r="C47" s="30">
        <v>8</v>
      </c>
      <c r="D47" s="30">
        <v>0</v>
      </c>
      <c r="E47" s="31">
        <v>0</v>
      </c>
      <c r="F47" s="30">
        <v>0</v>
      </c>
      <c r="G47" s="32">
        <v>0</v>
      </c>
      <c r="H47" s="33">
        <v>0</v>
      </c>
      <c r="I47" s="34" t="s">
        <v>16</v>
      </c>
      <c r="J47" s="112">
        <f>J48+J50</f>
        <v>9832000</v>
      </c>
      <c r="K47" s="112">
        <f>K48+K50</f>
        <v>9380710.81</v>
      </c>
      <c r="L47" s="111">
        <f t="shared" si="0"/>
        <v>95.41</v>
      </c>
      <c r="M47" s="5"/>
      <c r="N47" s="5"/>
    </row>
    <row r="48" spans="1:14" ht="40.5" customHeight="1">
      <c r="A48" s="28">
        <v>182</v>
      </c>
      <c r="B48" s="29">
        <v>1</v>
      </c>
      <c r="C48" s="30">
        <v>8</v>
      </c>
      <c r="D48" s="30">
        <v>3</v>
      </c>
      <c r="E48" s="31">
        <v>0</v>
      </c>
      <c r="F48" s="30">
        <v>1</v>
      </c>
      <c r="G48" s="32">
        <v>0</v>
      </c>
      <c r="H48" s="33">
        <v>110</v>
      </c>
      <c r="I48" s="34" t="s">
        <v>17</v>
      </c>
      <c r="J48" s="99">
        <f>J49</f>
        <v>9594000</v>
      </c>
      <c r="K48" s="99">
        <f>K49</f>
        <v>9121510.81</v>
      </c>
      <c r="L48" s="111">
        <f t="shared" si="0"/>
        <v>95.08</v>
      </c>
      <c r="M48" s="5"/>
      <c r="N48" s="5"/>
    </row>
    <row r="49" spans="1:14" ht="56.25">
      <c r="A49" s="28">
        <v>182</v>
      </c>
      <c r="B49" s="29">
        <v>1</v>
      </c>
      <c r="C49" s="30">
        <v>8</v>
      </c>
      <c r="D49" s="30">
        <v>3</v>
      </c>
      <c r="E49" s="31">
        <v>10</v>
      </c>
      <c r="F49" s="30">
        <v>1</v>
      </c>
      <c r="G49" s="32">
        <v>1000</v>
      </c>
      <c r="H49" s="33">
        <v>110</v>
      </c>
      <c r="I49" s="39" t="s">
        <v>44</v>
      </c>
      <c r="J49" s="100">
        <v>9594000</v>
      </c>
      <c r="K49" s="100">
        <v>9121510.81</v>
      </c>
      <c r="L49" s="109">
        <f t="shared" si="0"/>
        <v>95.08</v>
      </c>
      <c r="M49" s="5"/>
      <c r="N49" s="5"/>
    </row>
    <row r="50" spans="1:14" ht="56.25">
      <c r="A50" s="28">
        <v>0</v>
      </c>
      <c r="B50" s="29">
        <v>1</v>
      </c>
      <c r="C50" s="30">
        <v>8</v>
      </c>
      <c r="D50" s="30">
        <v>7</v>
      </c>
      <c r="E50" s="31">
        <v>0</v>
      </c>
      <c r="F50" s="30">
        <v>1</v>
      </c>
      <c r="G50" s="32">
        <v>0</v>
      </c>
      <c r="H50" s="33">
        <v>110</v>
      </c>
      <c r="I50" s="34" t="s">
        <v>18</v>
      </c>
      <c r="J50" s="99">
        <f>J51+J52</f>
        <v>238000</v>
      </c>
      <c r="K50" s="99">
        <f>K51+K52</f>
        <v>259200</v>
      </c>
      <c r="L50" s="111">
        <f t="shared" si="0"/>
        <v>108.91</v>
      </c>
      <c r="M50" s="5"/>
      <c r="N50" s="5"/>
    </row>
    <row r="51" spans="1:14" ht="37.5">
      <c r="A51" s="28">
        <v>18</v>
      </c>
      <c r="B51" s="29">
        <v>1</v>
      </c>
      <c r="C51" s="30">
        <v>8</v>
      </c>
      <c r="D51" s="30">
        <v>7</v>
      </c>
      <c r="E51" s="31">
        <v>150</v>
      </c>
      <c r="F51" s="30">
        <v>1</v>
      </c>
      <c r="G51" s="32">
        <v>1000</v>
      </c>
      <c r="H51" s="33">
        <v>110</v>
      </c>
      <c r="I51" s="39" t="s">
        <v>19</v>
      </c>
      <c r="J51" s="100">
        <v>8000</v>
      </c>
      <c r="K51" s="100">
        <v>8000</v>
      </c>
      <c r="L51" s="109">
        <f t="shared" si="0"/>
        <v>100</v>
      </c>
      <c r="M51" s="5"/>
      <c r="N51" s="5"/>
    </row>
    <row r="52" spans="1:14" ht="117" customHeight="1">
      <c r="A52" s="28">
        <v>13</v>
      </c>
      <c r="B52" s="29">
        <v>1</v>
      </c>
      <c r="C52" s="30">
        <v>8</v>
      </c>
      <c r="D52" s="30">
        <v>7</v>
      </c>
      <c r="E52" s="31">
        <v>173</v>
      </c>
      <c r="F52" s="30">
        <v>1</v>
      </c>
      <c r="G52" s="32">
        <v>1000</v>
      </c>
      <c r="H52" s="33">
        <v>110</v>
      </c>
      <c r="I52" s="39" t="s">
        <v>71</v>
      </c>
      <c r="J52" s="100">
        <v>230000</v>
      </c>
      <c r="K52" s="100">
        <v>251200</v>
      </c>
      <c r="L52" s="109">
        <f t="shared" si="0"/>
        <v>109.22</v>
      </c>
      <c r="M52" s="5"/>
      <c r="N52" s="5"/>
    </row>
    <row r="53" spans="1:14" ht="56.25">
      <c r="A53" s="28">
        <v>0</v>
      </c>
      <c r="B53" s="29">
        <v>1</v>
      </c>
      <c r="C53" s="30">
        <v>11</v>
      </c>
      <c r="D53" s="30">
        <v>0</v>
      </c>
      <c r="E53" s="31">
        <v>0</v>
      </c>
      <c r="F53" s="30">
        <v>0</v>
      </c>
      <c r="G53" s="32">
        <v>0</v>
      </c>
      <c r="H53" s="33">
        <v>0</v>
      </c>
      <c r="I53" s="34" t="s">
        <v>20</v>
      </c>
      <c r="J53" s="99">
        <f>J54+J63+J66+J68</f>
        <v>36000250</v>
      </c>
      <c r="K53" s="99">
        <f>K54+K63+K66+K68</f>
        <v>36383625.019999996</v>
      </c>
      <c r="L53" s="111">
        <f t="shared" si="0"/>
        <v>101.06</v>
      </c>
      <c r="M53" s="5"/>
      <c r="N53" s="5"/>
    </row>
    <row r="54" spans="1:14" ht="133.5" customHeight="1">
      <c r="A54" s="28">
        <v>0</v>
      </c>
      <c r="B54" s="29">
        <v>1</v>
      </c>
      <c r="C54" s="30">
        <v>11</v>
      </c>
      <c r="D54" s="30">
        <v>5</v>
      </c>
      <c r="E54" s="31">
        <v>0</v>
      </c>
      <c r="F54" s="30">
        <v>0</v>
      </c>
      <c r="G54" s="32">
        <v>0</v>
      </c>
      <c r="H54" s="33">
        <v>120</v>
      </c>
      <c r="I54" s="34" t="s">
        <v>45</v>
      </c>
      <c r="J54" s="99">
        <f>J55+J57+J59</f>
        <v>27086000</v>
      </c>
      <c r="K54" s="99">
        <f>K55+K57+K59</f>
        <v>27573382.58</v>
      </c>
      <c r="L54" s="111">
        <f t="shared" si="0"/>
        <v>101.8</v>
      </c>
      <c r="M54" s="5"/>
      <c r="N54" s="5"/>
    </row>
    <row r="55" spans="1:14" s="1" customFormat="1" ht="93.75">
      <c r="A55" s="28">
        <v>0</v>
      </c>
      <c r="B55" s="52">
        <v>1</v>
      </c>
      <c r="C55" s="53">
        <v>11</v>
      </c>
      <c r="D55" s="53">
        <v>5</v>
      </c>
      <c r="E55" s="28">
        <v>10</v>
      </c>
      <c r="F55" s="53">
        <v>0</v>
      </c>
      <c r="G55" s="54">
        <v>0</v>
      </c>
      <c r="H55" s="55">
        <v>120</v>
      </c>
      <c r="I55" s="56" t="s">
        <v>21</v>
      </c>
      <c r="J55" s="113">
        <f>J56</f>
        <v>17000000</v>
      </c>
      <c r="K55" s="113">
        <f>K56</f>
        <v>17825240.79</v>
      </c>
      <c r="L55" s="109">
        <f t="shared" si="0"/>
        <v>104.85</v>
      </c>
      <c r="M55" s="10"/>
      <c r="N55" s="10"/>
    </row>
    <row r="56" spans="1:14" s="1" customFormat="1" ht="105.75" customHeight="1">
      <c r="A56" s="57">
        <v>907</v>
      </c>
      <c r="B56" s="58">
        <v>1</v>
      </c>
      <c r="C56" s="59">
        <v>11</v>
      </c>
      <c r="D56" s="59">
        <v>5</v>
      </c>
      <c r="E56" s="57">
        <v>12</v>
      </c>
      <c r="F56" s="59">
        <v>4</v>
      </c>
      <c r="G56" s="60">
        <v>0</v>
      </c>
      <c r="H56" s="61">
        <v>120</v>
      </c>
      <c r="I56" s="62" t="s">
        <v>55</v>
      </c>
      <c r="J56" s="114">
        <v>17000000</v>
      </c>
      <c r="K56" s="114">
        <v>17825240.79</v>
      </c>
      <c r="L56" s="144">
        <f t="shared" si="0"/>
        <v>104.85</v>
      </c>
      <c r="M56" s="10"/>
      <c r="N56" s="10"/>
    </row>
    <row r="57" spans="1:14" ht="108" customHeight="1">
      <c r="A57" s="28">
        <v>0</v>
      </c>
      <c r="B57" s="29">
        <v>1</v>
      </c>
      <c r="C57" s="30">
        <v>11</v>
      </c>
      <c r="D57" s="30">
        <v>5</v>
      </c>
      <c r="E57" s="31">
        <v>20</v>
      </c>
      <c r="F57" s="30">
        <v>0</v>
      </c>
      <c r="G57" s="32">
        <v>0</v>
      </c>
      <c r="H57" s="33">
        <v>120</v>
      </c>
      <c r="I57" s="39" t="s">
        <v>46</v>
      </c>
      <c r="J57" s="100">
        <f>J58</f>
        <v>3288700</v>
      </c>
      <c r="K57" s="100">
        <f>K58</f>
        <v>2847635.34</v>
      </c>
      <c r="L57" s="109">
        <f t="shared" si="0"/>
        <v>86.59</v>
      </c>
      <c r="M57" s="5"/>
      <c r="N57" s="5"/>
    </row>
    <row r="58" spans="1:14" ht="96" customHeight="1">
      <c r="A58" s="46">
        <v>907</v>
      </c>
      <c r="B58" s="47">
        <v>1</v>
      </c>
      <c r="C58" s="48">
        <v>11</v>
      </c>
      <c r="D58" s="48">
        <v>5</v>
      </c>
      <c r="E58" s="49">
        <v>24</v>
      </c>
      <c r="F58" s="48">
        <v>4</v>
      </c>
      <c r="G58" s="50">
        <v>0</v>
      </c>
      <c r="H58" s="51">
        <v>120</v>
      </c>
      <c r="I58" s="40" t="s">
        <v>47</v>
      </c>
      <c r="J58" s="103">
        <v>3288700</v>
      </c>
      <c r="K58" s="103">
        <v>2847635.34</v>
      </c>
      <c r="L58" s="144">
        <f t="shared" si="0"/>
        <v>86.59</v>
      </c>
      <c r="M58" s="5"/>
      <c r="N58" s="5"/>
    </row>
    <row r="59" spans="1:14" ht="113.25" customHeight="1">
      <c r="A59" s="28">
        <v>0</v>
      </c>
      <c r="B59" s="52">
        <v>1</v>
      </c>
      <c r="C59" s="53">
        <v>11</v>
      </c>
      <c r="D59" s="53">
        <v>5</v>
      </c>
      <c r="E59" s="28">
        <v>30</v>
      </c>
      <c r="F59" s="53">
        <v>0</v>
      </c>
      <c r="G59" s="54">
        <v>0</v>
      </c>
      <c r="H59" s="55">
        <v>120</v>
      </c>
      <c r="I59" s="56" t="s">
        <v>48</v>
      </c>
      <c r="J59" s="117">
        <f>J62+J60+J61</f>
        <v>6797300</v>
      </c>
      <c r="K59" s="117">
        <f>K62+K60+K61</f>
        <v>6900506.449999999</v>
      </c>
      <c r="L59" s="109">
        <f t="shared" si="0"/>
        <v>101.52</v>
      </c>
      <c r="M59" s="5"/>
      <c r="N59" s="5"/>
    </row>
    <row r="60" spans="1:14" ht="113.25" customHeight="1">
      <c r="A60" s="148">
        <v>13</v>
      </c>
      <c r="B60" s="149">
        <v>1</v>
      </c>
      <c r="C60" s="150">
        <v>11</v>
      </c>
      <c r="D60" s="150">
        <v>5</v>
      </c>
      <c r="E60" s="151">
        <v>34</v>
      </c>
      <c r="F60" s="150">
        <v>4</v>
      </c>
      <c r="G60" s="152">
        <v>0</v>
      </c>
      <c r="H60" s="153">
        <v>120</v>
      </c>
      <c r="I60" s="143" t="s">
        <v>48</v>
      </c>
      <c r="J60" s="102">
        <v>56000</v>
      </c>
      <c r="K60" s="102">
        <v>56348.14</v>
      </c>
      <c r="L60" s="109">
        <f t="shared" si="0"/>
        <v>100.62</v>
      </c>
      <c r="M60" s="5"/>
      <c r="N60" s="5"/>
    </row>
    <row r="61" spans="1:14" ht="113.25" customHeight="1">
      <c r="A61" s="148">
        <v>18</v>
      </c>
      <c r="B61" s="149">
        <v>1</v>
      </c>
      <c r="C61" s="150">
        <v>11</v>
      </c>
      <c r="D61" s="150">
        <v>5</v>
      </c>
      <c r="E61" s="151">
        <v>34</v>
      </c>
      <c r="F61" s="150">
        <v>4</v>
      </c>
      <c r="G61" s="152">
        <v>0</v>
      </c>
      <c r="H61" s="153">
        <v>120</v>
      </c>
      <c r="I61" s="143" t="s">
        <v>48</v>
      </c>
      <c r="J61" s="102">
        <v>12000</v>
      </c>
      <c r="K61" s="102">
        <v>30222.52</v>
      </c>
      <c r="L61" s="109">
        <f t="shared" si="0"/>
        <v>251.85</v>
      </c>
      <c r="M61" s="5"/>
      <c r="N61" s="5"/>
    </row>
    <row r="62" spans="1:14" ht="97.5" customHeight="1">
      <c r="A62" s="46">
        <v>907</v>
      </c>
      <c r="B62" s="47">
        <v>1</v>
      </c>
      <c r="C62" s="48">
        <v>11</v>
      </c>
      <c r="D62" s="48">
        <v>5</v>
      </c>
      <c r="E62" s="49">
        <v>34</v>
      </c>
      <c r="F62" s="48">
        <v>4</v>
      </c>
      <c r="G62" s="50">
        <v>0</v>
      </c>
      <c r="H62" s="51">
        <v>120</v>
      </c>
      <c r="I62" s="40" t="s">
        <v>49</v>
      </c>
      <c r="J62" s="103">
        <v>6729300</v>
      </c>
      <c r="K62" s="103">
        <v>6813935.79</v>
      </c>
      <c r="L62" s="144">
        <f t="shared" si="0"/>
        <v>101.26</v>
      </c>
      <c r="M62" s="5"/>
      <c r="N62" s="5"/>
    </row>
    <row r="63" spans="1:14" ht="37.5">
      <c r="A63" s="63">
        <v>907</v>
      </c>
      <c r="B63" s="64">
        <v>1</v>
      </c>
      <c r="C63" s="65">
        <v>11</v>
      </c>
      <c r="D63" s="65">
        <v>7</v>
      </c>
      <c r="E63" s="63">
        <v>0</v>
      </c>
      <c r="F63" s="65">
        <v>0</v>
      </c>
      <c r="G63" s="66">
        <v>0</v>
      </c>
      <c r="H63" s="67">
        <v>120</v>
      </c>
      <c r="I63" s="69" t="s">
        <v>22</v>
      </c>
      <c r="J63" s="101">
        <f>J64</f>
        <v>61450</v>
      </c>
      <c r="K63" s="101">
        <f>K64</f>
        <v>61452.32</v>
      </c>
      <c r="L63" s="111">
        <f t="shared" si="0"/>
        <v>100</v>
      </c>
      <c r="M63" s="5"/>
      <c r="N63" s="5"/>
    </row>
    <row r="64" spans="1:14" ht="57" customHeight="1">
      <c r="A64" s="28">
        <v>907</v>
      </c>
      <c r="B64" s="29">
        <v>1</v>
      </c>
      <c r="C64" s="30">
        <v>11</v>
      </c>
      <c r="D64" s="30">
        <v>7</v>
      </c>
      <c r="E64" s="31">
        <v>10</v>
      </c>
      <c r="F64" s="30">
        <v>0</v>
      </c>
      <c r="G64" s="32">
        <v>0</v>
      </c>
      <c r="H64" s="33">
        <v>120</v>
      </c>
      <c r="I64" s="39" t="s">
        <v>23</v>
      </c>
      <c r="J64" s="100">
        <f>J65</f>
        <v>61450</v>
      </c>
      <c r="K64" s="100">
        <f>K65</f>
        <v>61452.32</v>
      </c>
      <c r="L64" s="111">
        <f t="shared" si="0"/>
        <v>100</v>
      </c>
      <c r="M64" s="5"/>
      <c r="N64" s="5"/>
    </row>
    <row r="65" spans="1:14" ht="77.25" customHeight="1">
      <c r="A65" s="57">
        <v>907</v>
      </c>
      <c r="B65" s="58">
        <v>1</v>
      </c>
      <c r="C65" s="59">
        <v>11</v>
      </c>
      <c r="D65" s="59">
        <v>7</v>
      </c>
      <c r="E65" s="57">
        <v>14</v>
      </c>
      <c r="F65" s="59">
        <v>4</v>
      </c>
      <c r="G65" s="60">
        <v>0</v>
      </c>
      <c r="H65" s="61">
        <v>120</v>
      </c>
      <c r="I65" s="62" t="s">
        <v>24</v>
      </c>
      <c r="J65" s="114">
        <v>61450</v>
      </c>
      <c r="K65" s="114">
        <v>61452.32</v>
      </c>
      <c r="L65" s="144">
        <f t="shared" si="0"/>
        <v>100</v>
      </c>
      <c r="M65" s="5"/>
      <c r="N65" s="5"/>
    </row>
    <row r="66" spans="1:14" ht="123" customHeight="1">
      <c r="A66" s="70">
        <v>907</v>
      </c>
      <c r="B66" s="71">
        <v>1</v>
      </c>
      <c r="C66" s="72">
        <v>11</v>
      </c>
      <c r="D66" s="72">
        <v>8</v>
      </c>
      <c r="E66" s="70">
        <v>0</v>
      </c>
      <c r="F66" s="72">
        <v>0</v>
      </c>
      <c r="G66" s="73">
        <v>0</v>
      </c>
      <c r="H66" s="74">
        <v>120</v>
      </c>
      <c r="I66" s="75" t="s">
        <v>52</v>
      </c>
      <c r="J66" s="108">
        <f>J67</f>
        <v>6449700</v>
      </c>
      <c r="K66" s="108">
        <f>K67</f>
        <v>6356833.94</v>
      </c>
      <c r="L66" s="109">
        <f t="shared" si="0"/>
        <v>98.56</v>
      </c>
      <c r="M66" s="5"/>
      <c r="N66" s="5"/>
    </row>
    <row r="67" spans="1:14" ht="116.25" customHeight="1">
      <c r="A67" s="76">
        <v>907</v>
      </c>
      <c r="B67" s="77">
        <v>1</v>
      </c>
      <c r="C67" s="78">
        <v>11</v>
      </c>
      <c r="D67" s="78">
        <v>8</v>
      </c>
      <c r="E67" s="76">
        <v>40</v>
      </c>
      <c r="F67" s="78">
        <v>4</v>
      </c>
      <c r="G67" s="79">
        <v>0</v>
      </c>
      <c r="H67" s="80">
        <v>120</v>
      </c>
      <c r="I67" s="81" t="s">
        <v>53</v>
      </c>
      <c r="J67" s="115">
        <v>6449700</v>
      </c>
      <c r="K67" s="115">
        <v>6356833.94</v>
      </c>
      <c r="L67" s="144">
        <f t="shared" si="0"/>
        <v>98.56</v>
      </c>
      <c r="M67" s="5"/>
      <c r="N67" s="5"/>
    </row>
    <row r="68" spans="1:14" ht="102.75" customHeight="1">
      <c r="A68" s="57">
        <v>0</v>
      </c>
      <c r="B68" s="58">
        <v>1</v>
      </c>
      <c r="C68" s="59">
        <v>11</v>
      </c>
      <c r="D68" s="59">
        <v>9</v>
      </c>
      <c r="E68" s="57">
        <v>40</v>
      </c>
      <c r="F68" s="59">
        <v>0</v>
      </c>
      <c r="G68" s="60">
        <v>0</v>
      </c>
      <c r="H68" s="61">
        <v>120</v>
      </c>
      <c r="I68" s="82" t="s">
        <v>67</v>
      </c>
      <c r="J68" s="108">
        <f>J69</f>
        <v>2403100</v>
      </c>
      <c r="K68" s="108">
        <f>K69</f>
        <v>2391956.18</v>
      </c>
      <c r="L68" s="109">
        <f t="shared" si="0"/>
        <v>99.54</v>
      </c>
      <c r="M68" s="5"/>
      <c r="N68" s="5"/>
    </row>
    <row r="69" spans="1:14" ht="102.75" customHeight="1">
      <c r="A69" s="57">
        <v>0</v>
      </c>
      <c r="B69" s="58">
        <v>1</v>
      </c>
      <c r="C69" s="59">
        <v>11</v>
      </c>
      <c r="D69" s="59">
        <v>9</v>
      </c>
      <c r="E69" s="57">
        <v>44</v>
      </c>
      <c r="F69" s="59">
        <v>4</v>
      </c>
      <c r="G69" s="60">
        <v>0</v>
      </c>
      <c r="H69" s="61">
        <v>120</v>
      </c>
      <c r="I69" s="83" t="s">
        <v>50</v>
      </c>
      <c r="J69" s="115">
        <f>SUM(J70:J71)</f>
        <v>2403100</v>
      </c>
      <c r="K69" s="115">
        <f>SUM(K70:K71)</f>
        <v>2391956.18</v>
      </c>
      <c r="L69" s="144">
        <f aca="true" t="shared" si="1" ref="L69:L74">ROUND(K69/J69*100,2)</f>
        <v>99.54</v>
      </c>
      <c r="M69" s="5"/>
      <c r="N69" s="5"/>
    </row>
    <row r="70" spans="1:14" ht="102.75" customHeight="1">
      <c r="A70" s="76">
        <v>18</v>
      </c>
      <c r="B70" s="154">
        <v>1</v>
      </c>
      <c r="C70" s="155">
        <v>11</v>
      </c>
      <c r="D70" s="155">
        <v>9</v>
      </c>
      <c r="E70" s="156">
        <v>44</v>
      </c>
      <c r="F70" s="155">
        <v>4</v>
      </c>
      <c r="G70" s="157">
        <v>0</v>
      </c>
      <c r="H70" s="158">
        <v>120</v>
      </c>
      <c r="I70" s="81" t="s">
        <v>50</v>
      </c>
      <c r="J70" s="159">
        <v>1503100</v>
      </c>
      <c r="K70" s="159">
        <v>1507170.61</v>
      </c>
      <c r="L70" s="144">
        <f t="shared" si="1"/>
        <v>100.27</v>
      </c>
      <c r="M70" s="5"/>
      <c r="N70" s="5"/>
    </row>
    <row r="71" spans="1:14" ht="102.75" customHeight="1">
      <c r="A71" s="76">
        <v>907</v>
      </c>
      <c r="B71" s="154">
        <v>1</v>
      </c>
      <c r="C71" s="155">
        <v>11</v>
      </c>
      <c r="D71" s="155">
        <v>9</v>
      </c>
      <c r="E71" s="156">
        <v>44</v>
      </c>
      <c r="F71" s="155">
        <v>4</v>
      </c>
      <c r="G71" s="157">
        <v>0</v>
      </c>
      <c r="H71" s="158">
        <v>120</v>
      </c>
      <c r="I71" s="81" t="s">
        <v>50</v>
      </c>
      <c r="J71" s="159">
        <v>900000</v>
      </c>
      <c r="K71" s="159">
        <v>884785.57</v>
      </c>
      <c r="L71" s="144">
        <f t="shared" si="1"/>
        <v>98.31</v>
      </c>
      <c r="M71" s="5"/>
      <c r="N71" s="5"/>
    </row>
    <row r="72" spans="1:14" ht="37.5">
      <c r="A72" s="28">
        <v>48</v>
      </c>
      <c r="B72" s="29">
        <v>1</v>
      </c>
      <c r="C72" s="30">
        <v>12</v>
      </c>
      <c r="D72" s="30">
        <v>0</v>
      </c>
      <c r="E72" s="31">
        <v>0</v>
      </c>
      <c r="F72" s="30">
        <v>0</v>
      </c>
      <c r="G72" s="32">
        <v>0</v>
      </c>
      <c r="H72" s="33">
        <v>0</v>
      </c>
      <c r="I72" s="34" t="s">
        <v>25</v>
      </c>
      <c r="J72" s="99">
        <f>J73+J78</f>
        <v>11767900</v>
      </c>
      <c r="K72" s="99">
        <f>K73+K78</f>
        <v>11780663.240000002</v>
      </c>
      <c r="L72" s="111">
        <f t="shared" si="1"/>
        <v>100.11</v>
      </c>
      <c r="M72" s="5"/>
      <c r="N72" s="5"/>
    </row>
    <row r="73" spans="1:14" ht="36" customHeight="1">
      <c r="A73" s="28">
        <v>48</v>
      </c>
      <c r="B73" s="29">
        <v>1</v>
      </c>
      <c r="C73" s="30">
        <v>12</v>
      </c>
      <c r="D73" s="30">
        <v>1</v>
      </c>
      <c r="E73" s="31">
        <v>0</v>
      </c>
      <c r="F73" s="30">
        <v>1</v>
      </c>
      <c r="G73" s="32">
        <v>0</v>
      </c>
      <c r="H73" s="33">
        <v>120</v>
      </c>
      <c r="I73" s="41" t="s">
        <v>26</v>
      </c>
      <c r="J73" s="101">
        <f>J74+J76+J77+J75</f>
        <v>11755700</v>
      </c>
      <c r="K73" s="101">
        <f>K74+K76+K77+K75</f>
        <v>11768534.360000001</v>
      </c>
      <c r="L73" s="111">
        <f t="shared" si="1"/>
        <v>100.11</v>
      </c>
      <c r="M73" s="5"/>
      <c r="N73" s="5"/>
    </row>
    <row r="74" spans="1:14" ht="37.5">
      <c r="A74" s="28">
        <v>48</v>
      </c>
      <c r="B74" s="29">
        <v>1</v>
      </c>
      <c r="C74" s="30">
        <v>12</v>
      </c>
      <c r="D74" s="30">
        <v>1</v>
      </c>
      <c r="E74" s="31">
        <v>10</v>
      </c>
      <c r="F74" s="30">
        <v>1</v>
      </c>
      <c r="G74" s="32">
        <v>0</v>
      </c>
      <c r="H74" s="33">
        <v>120</v>
      </c>
      <c r="I74" s="39" t="s">
        <v>56</v>
      </c>
      <c r="J74" s="100">
        <v>2584000</v>
      </c>
      <c r="K74" s="100">
        <v>2583752.02</v>
      </c>
      <c r="L74" s="109">
        <f t="shared" si="1"/>
        <v>99.99</v>
      </c>
      <c r="M74" s="5"/>
      <c r="N74" s="5"/>
    </row>
    <row r="75" spans="1:14" ht="37.5">
      <c r="A75" s="28">
        <v>48</v>
      </c>
      <c r="B75" s="29">
        <v>1</v>
      </c>
      <c r="C75" s="30">
        <v>12</v>
      </c>
      <c r="D75" s="30">
        <v>1</v>
      </c>
      <c r="E75" s="31">
        <v>20</v>
      </c>
      <c r="F75" s="30">
        <v>1</v>
      </c>
      <c r="G75" s="32">
        <v>0</v>
      </c>
      <c r="H75" s="33">
        <v>120</v>
      </c>
      <c r="I75" s="39" t="s">
        <v>136</v>
      </c>
      <c r="J75" s="100">
        <v>0</v>
      </c>
      <c r="K75" s="100">
        <v>4872.08</v>
      </c>
      <c r="L75" s="109" t="s">
        <v>171</v>
      </c>
      <c r="M75" s="5"/>
      <c r="N75" s="5"/>
    </row>
    <row r="76" spans="1:14" ht="24.75" customHeight="1">
      <c r="A76" s="28">
        <v>48</v>
      </c>
      <c r="B76" s="29">
        <v>1</v>
      </c>
      <c r="C76" s="30">
        <v>12</v>
      </c>
      <c r="D76" s="30">
        <v>1</v>
      </c>
      <c r="E76" s="31">
        <v>30</v>
      </c>
      <c r="F76" s="30">
        <v>1</v>
      </c>
      <c r="G76" s="32">
        <v>0</v>
      </c>
      <c r="H76" s="33">
        <v>120</v>
      </c>
      <c r="I76" s="39" t="s">
        <v>118</v>
      </c>
      <c r="J76" s="100">
        <v>329400</v>
      </c>
      <c r="K76" s="100">
        <v>329504.02</v>
      </c>
      <c r="L76" s="109">
        <f>ROUND(K76/J76*100,2)</f>
        <v>100.03</v>
      </c>
      <c r="M76" s="5"/>
      <c r="N76" s="5"/>
    </row>
    <row r="77" spans="1:14" ht="24.75" customHeight="1">
      <c r="A77" s="28">
        <v>48</v>
      </c>
      <c r="B77" s="29">
        <v>1</v>
      </c>
      <c r="C77" s="30">
        <v>12</v>
      </c>
      <c r="D77" s="30">
        <v>1</v>
      </c>
      <c r="E77" s="31">
        <v>40</v>
      </c>
      <c r="F77" s="30">
        <v>1</v>
      </c>
      <c r="G77" s="32">
        <v>0</v>
      </c>
      <c r="H77" s="33">
        <v>120</v>
      </c>
      <c r="I77" s="39" t="s">
        <v>57</v>
      </c>
      <c r="J77" s="100">
        <v>8842300</v>
      </c>
      <c r="K77" s="100">
        <v>8850406.24</v>
      </c>
      <c r="L77" s="109">
        <f>ROUND(K77/J77*100,2)</f>
        <v>100.09</v>
      </c>
      <c r="M77" s="5"/>
      <c r="N77" s="5"/>
    </row>
    <row r="78" spans="1:14" ht="24.75" customHeight="1">
      <c r="A78" s="160">
        <v>0</v>
      </c>
      <c r="B78" s="161">
        <v>1</v>
      </c>
      <c r="C78" s="162">
        <v>12</v>
      </c>
      <c r="D78" s="162">
        <v>4</v>
      </c>
      <c r="E78" s="163">
        <v>0</v>
      </c>
      <c r="F78" s="162">
        <v>0</v>
      </c>
      <c r="G78" s="164">
        <v>0</v>
      </c>
      <c r="H78" s="165">
        <v>120</v>
      </c>
      <c r="I78" s="41" t="s">
        <v>172</v>
      </c>
      <c r="J78" s="101">
        <f>SUM(J79)</f>
        <v>12200</v>
      </c>
      <c r="K78" s="101">
        <f>SUM(K79)</f>
        <v>12128.88</v>
      </c>
      <c r="L78" s="101">
        <f>SUM(L79)</f>
        <v>99.42</v>
      </c>
      <c r="M78" s="5"/>
      <c r="N78" s="5"/>
    </row>
    <row r="79" spans="1:14" ht="71.25" customHeight="1">
      <c r="A79" s="28">
        <v>13</v>
      </c>
      <c r="B79" s="29">
        <v>1</v>
      </c>
      <c r="C79" s="30">
        <v>12</v>
      </c>
      <c r="D79" s="30">
        <v>4</v>
      </c>
      <c r="E79" s="31">
        <v>41</v>
      </c>
      <c r="F79" s="30">
        <v>4</v>
      </c>
      <c r="G79" s="32">
        <v>0</v>
      </c>
      <c r="H79" s="33">
        <v>120</v>
      </c>
      <c r="I79" s="39" t="s">
        <v>161</v>
      </c>
      <c r="J79" s="100">
        <v>12200</v>
      </c>
      <c r="K79" s="100">
        <v>12128.88</v>
      </c>
      <c r="L79" s="109">
        <f aca="true" t="shared" si="2" ref="L79:L85">ROUND(K79/J79*100,2)</f>
        <v>99.42</v>
      </c>
      <c r="M79" s="5"/>
      <c r="N79" s="5"/>
    </row>
    <row r="80" spans="1:14" ht="43.5" customHeight="1">
      <c r="A80" s="28">
        <v>0</v>
      </c>
      <c r="B80" s="52">
        <v>1</v>
      </c>
      <c r="C80" s="53">
        <v>13</v>
      </c>
      <c r="D80" s="53">
        <v>0</v>
      </c>
      <c r="E80" s="28">
        <v>0</v>
      </c>
      <c r="F80" s="53">
        <v>0</v>
      </c>
      <c r="G80" s="54">
        <v>0</v>
      </c>
      <c r="H80" s="55">
        <v>0</v>
      </c>
      <c r="I80" s="84" t="s">
        <v>58</v>
      </c>
      <c r="J80" s="104">
        <f>J81+J85</f>
        <v>971700</v>
      </c>
      <c r="K80" s="104">
        <f>K81+K85</f>
        <v>946456.5800000001</v>
      </c>
      <c r="L80" s="111">
        <f t="shared" si="2"/>
        <v>97.4</v>
      </c>
      <c r="M80" s="5"/>
      <c r="N80" s="5"/>
    </row>
    <row r="81" spans="1:14" ht="24.75" customHeight="1">
      <c r="A81" s="28">
        <v>0</v>
      </c>
      <c r="B81" s="29">
        <v>1</v>
      </c>
      <c r="C81" s="30">
        <v>13</v>
      </c>
      <c r="D81" s="30">
        <v>1</v>
      </c>
      <c r="E81" s="31">
        <v>0</v>
      </c>
      <c r="F81" s="30">
        <v>0</v>
      </c>
      <c r="G81" s="32">
        <v>0</v>
      </c>
      <c r="H81" s="33">
        <v>130</v>
      </c>
      <c r="I81" s="34" t="s">
        <v>59</v>
      </c>
      <c r="J81" s="99">
        <f>J82</f>
        <v>755000</v>
      </c>
      <c r="K81" s="99">
        <f>K82</f>
        <v>762479</v>
      </c>
      <c r="L81" s="111">
        <f t="shared" si="2"/>
        <v>100.99</v>
      </c>
      <c r="M81" s="5"/>
      <c r="N81" s="5"/>
    </row>
    <row r="82" spans="1:14" ht="37.5">
      <c r="A82" s="28">
        <v>0</v>
      </c>
      <c r="B82" s="29">
        <v>1</v>
      </c>
      <c r="C82" s="30">
        <v>13</v>
      </c>
      <c r="D82" s="30">
        <v>1</v>
      </c>
      <c r="E82" s="31">
        <v>994</v>
      </c>
      <c r="F82" s="30">
        <v>4</v>
      </c>
      <c r="G82" s="32">
        <v>0</v>
      </c>
      <c r="H82" s="33">
        <v>130</v>
      </c>
      <c r="I82" s="39" t="s">
        <v>54</v>
      </c>
      <c r="J82" s="100">
        <f>SUM(J83:J84)</f>
        <v>755000</v>
      </c>
      <c r="K82" s="100">
        <f>SUM(K83:K84)</f>
        <v>762479</v>
      </c>
      <c r="L82" s="109">
        <f t="shared" si="2"/>
        <v>100.99</v>
      </c>
      <c r="M82" s="5"/>
      <c r="N82" s="5"/>
    </row>
    <row r="83" spans="1:14" ht="37.5">
      <c r="A83" s="148">
        <v>13</v>
      </c>
      <c r="B83" s="149">
        <v>1</v>
      </c>
      <c r="C83" s="150">
        <v>13</v>
      </c>
      <c r="D83" s="150">
        <v>1</v>
      </c>
      <c r="E83" s="151">
        <v>994</v>
      </c>
      <c r="F83" s="150">
        <v>4</v>
      </c>
      <c r="G83" s="152">
        <v>0</v>
      </c>
      <c r="H83" s="153">
        <v>130</v>
      </c>
      <c r="I83" s="143" t="s">
        <v>54</v>
      </c>
      <c r="J83" s="118">
        <v>15000</v>
      </c>
      <c r="K83" s="118">
        <v>9000</v>
      </c>
      <c r="L83" s="109">
        <f t="shared" si="2"/>
        <v>60</v>
      </c>
      <c r="M83" s="5"/>
      <c r="N83" s="5"/>
    </row>
    <row r="84" spans="1:14" ht="37.5">
      <c r="A84" s="148">
        <v>907</v>
      </c>
      <c r="B84" s="149">
        <v>1</v>
      </c>
      <c r="C84" s="150">
        <v>13</v>
      </c>
      <c r="D84" s="150">
        <v>1</v>
      </c>
      <c r="E84" s="151">
        <v>994</v>
      </c>
      <c r="F84" s="150">
        <v>4</v>
      </c>
      <c r="G84" s="152">
        <v>0</v>
      </c>
      <c r="H84" s="153">
        <v>130</v>
      </c>
      <c r="I84" s="143" t="s">
        <v>54</v>
      </c>
      <c r="J84" s="118">
        <v>740000</v>
      </c>
      <c r="K84" s="118">
        <v>753479</v>
      </c>
      <c r="L84" s="109">
        <f t="shared" si="2"/>
        <v>101.82</v>
      </c>
      <c r="M84" s="5"/>
      <c r="N84" s="5"/>
    </row>
    <row r="85" spans="1:14" ht="18.75">
      <c r="A85" s="28">
        <v>0</v>
      </c>
      <c r="B85" s="29">
        <v>1</v>
      </c>
      <c r="C85" s="30">
        <v>13</v>
      </c>
      <c r="D85" s="30">
        <v>2</v>
      </c>
      <c r="E85" s="31">
        <v>0</v>
      </c>
      <c r="F85" s="30">
        <v>0</v>
      </c>
      <c r="G85" s="32">
        <v>0</v>
      </c>
      <c r="H85" s="33">
        <v>130</v>
      </c>
      <c r="I85" s="41" t="s">
        <v>144</v>
      </c>
      <c r="J85" s="101">
        <f>J86</f>
        <v>216700</v>
      </c>
      <c r="K85" s="101">
        <f>K86</f>
        <v>183977.58000000002</v>
      </c>
      <c r="L85" s="111">
        <f t="shared" si="2"/>
        <v>84.9</v>
      </c>
      <c r="M85" s="5"/>
      <c r="N85" s="5"/>
    </row>
    <row r="86" spans="1:14" ht="42" customHeight="1">
      <c r="A86" s="28">
        <v>0</v>
      </c>
      <c r="B86" s="29">
        <v>1</v>
      </c>
      <c r="C86" s="30">
        <v>13</v>
      </c>
      <c r="D86" s="30">
        <v>2</v>
      </c>
      <c r="E86" s="31">
        <v>64</v>
      </c>
      <c r="F86" s="30">
        <v>4</v>
      </c>
      <c r="G86" s="32">
        <v>0</v>
      </c>
      <c r="H86" s="33">
        <v>130</v>
      </c>
      <c r="I86" s="86" t="s">
        <v>145</v>
      </c>
      <c r="J86" s="100">
        <f>SUM(J87:J88)</f>
        <v>216700</v>
      </c>
      <c r="K86" s="100">
        <f>SUM(K87:K88)</f>
        <v>183977.58000000002</v>
      </c>
      <c r="L86" s="100">
        <f>SUM(L87:L88)</f>
        <v>145.71</v>
      </c>
      <c r="M86" s="5"/>
      <c r="N86" s="5"/>
    </row>
    <row r="87" spans="1:14" ht="42" customHeight="1">
      <c r="A87" s="148">
        <v>13</v>
      </c>
      <c r="B87" s="149">
        <v>1</v>
      </c>
      <c r="C87" s="150">
        <v>13</v>
      </c>
      <c r="D87" s="150">
        <v>2</v>
      </c>
      <c r="E87" s="151">
        <v>64</v>
      </c>
      <c r="F87" s="150">
        <v>4</v>
      </c>
      <c r="G87" s="152">
        <v>0</v>
      </c>
      <c r="H87" s="153">
        <v>130</v>
      </c>
      <c r="I87" s="143" t="s">
        <v>145</v>
      </c>
      <c r="J87" s="118">
        <v>163000</v>
      </c>
      <c r="K87" s="118">
        <v>157677.04</v>
      </c>
      <c r="L87" s="109">
        <f aca="true" t="shared" si="3" ref="L87:L94">ROUND(K87/J87*100,2)</f>
        <v>96.73</v>
      </c>
      <c r="M87" s="5"/>
      <c r="N87" s="5"/>
    </row>
    <row r="88" spans="1:14" ht="42" customHeight="1">
      <c r="A88" s="148">
        <v>907</v>
      </c>
      <c r="B88" s="149">
        <v>1</v>
      </c>
      <c r="C88" s="150">
        <v>13</v>
      </c>
      <c r="D88" s="150">
        <v>2</v>
      </c>
      <c r="E88" s="151">
        <v>64</v>
      </c>
      <c r="F88" s="150">
        <v>4</v>
      </c>
      <c r="G88" s="152">
        <v>0</v>
      </c>
      <c r="H88" s="153">
        <v>130</v>
      </c>
      <c r="I88" s="143" t="s">
        <v>145</v>
      </c>
      <c r="J88" s="118">
        <v>53700</v>
      </c>
      <c r="K88" s="118">
        <v>26300.54</v>
      </c>
      <c r="L88" s="144">
        <f t="shared" si="3"/>
        <v>48.98</v>
      </c>
      <c r="M88" s="5"/>
      <c r="N88" s="5"/>
    </row>
    <row r="89" spans="1:14" ht="45" customHeight="1">
      <c r="A89" s="28">
        <v>0</v>
      </c>
      <c r="B89" s="29">
        <v>1</v>
      </c>
      <c r="C89" s="30">
        <v>14</v>
      </c>
      <c r="D89" s="30">
        <v>0</v>
      </c>
      <c r="E89" s="31">
        <v>0</v>
      </c>
      <c r="F89" s="30">
        <v>0</v>
      </c>
      <c r="G89" s="32">
        <v>0</v>
      </c>
      <c r="H89" s="33">
        <v>0</v>
      </c>
      <c r="I89" s="34" t="s">
        <v>27</v>
      </c>
      <c r="J89" s="99">
        <f>J90+J92</f>
        <v>21958400</v>
      </c>
      <c r="K89" s="99">
        <f>K90+K92</f>
        <v>23528574.240000002</v>
      </c>
      <c r="L89" s="111">
        <f t="shared" si="3"/>
        <v>107.15</v>
      </c>
      <c r="M89" s="5"/>
      <c r="N89" s="5"/>
    </row>
    <row r="90" spans="1:14" ht="28.5" customHeight="1">
      <c r="A90" s="28">
        <v>13</v>
      </c>
      <c r="B90" s="29">
        <v>1</v>
      </c>
      <c r="C90" s="30">
        <v>14</v>
      </c>
      <c r="D90" s="30">
        <v>1</v>
      </c>
      <c r="E90" s="31">
        <v>0</v>
      </c>
      <c r="F90" s="30">
        <v>0</v>
      </c>
      <c r="G90" s="32">
        <v>0</v>
      </c>
      <c r="H90" s="33">
        <v>410</v>
      </c>
      <c r="I90" s="34" t="s">
        <v>28</v>
      </c>
      <c r="J90" s="99">
        <f>J91</f>
        <v>18000000</v>
      </c>
      <c r="K90" s="99">
        <f>K91</f>
        <v>19386907.64</v>
      </c>
      <c r="L90" s="111">
        <f t="shared" si="3"/>
        <v>107.71</v>
      </c>
      <c r="M90" s="5"/>
      <c r="N90" s="5"/>
    </row>
    <row r="91" spans="1:14" ht="37.5">
      <c r="A91" s="28">
        <v>13</v>
      </c>
      <c r="B91" s="29">
        <v>1</v>
      </c>
      <c r="C91" s="30">
        <v>14</v>
      </c>
      <c r="D91" s="30">
        <v>1</v>
      </c>
      <c r="E91" s="31">
        <v>40</v>
      </c>
      <c r="F91" s="30">
        <v>4</v>
      </c>
      <c r="G91" s="32">
        <v>0</v>
      </c>
      <c r="H91" s="33">
        <v>410</v>
      </c>
      <c r="I91" s="143" t="s">
        <v>29</v>
      </c>
      <c r="J91" s="118">
        <v>18000000</v>
      </c>
      <c r="K91" s="118">
        <v>19386907.64</v>
      </c>
      <c r="L91" s="144">
        <f t="shared" si="3"/>
        <v>107.71</v>
      </c>
      <c r="M91" s="5"/>
      <c r="N91" s="5"/>
    </row>
    <row r="92" spans="1:14" ht="117" customHeight="1">
      <c r="A92" s="28">
        <v>0</v>
      </c>
      <c r="B92" s="52">
        <v>1</v>
      </c>
      <c r="C92" s="53">
        <v>14</v>
      </c>
      <c r="D92" s="53">
        <v>2</v>
      </c>
      <c r="E92" s="28">
        <v>0</v>
      </c>
      <c r="F92" s="53">
        <v>0</v>
      </c>
      <c r="G92" s="54">
        <v>0</v>
      </c>
      <c r="H92" s="55">
        <v>0</v>
      </c>
      <c r="I92" s="85" t="s">
        <v>113</v>
      </c>
      <c r="J92" s="104">
        <f>J93</f>
        <v>3958400</v>
      </c>
      <c r="K92" s="104">
        <f>K93</f>
        <v>4141666.6</v>
      </c>
      <c r="L92" s="111">
        <f t="shared" si="3"/>
        <v>104.63</v>
      </c>
      <c r="M92" s="5"/>
      <c r="N92" s="5"/>
    </row>
    <row r="93" spans="1:14" ht="116.25" customHeight="1">
      <c r="A93" s="63">
        <v>907</v>
      </c>
      <c r="B93" s="64">
        <v>1</v>
      </c>
      <c r="C93" s="65">
        <v>14</v>
      </c>
      <c r="D93" s="65">
        <v>2</v>
      </c>
      <c r="E93" s="63">
        <v>43</v>
      </c>
      <c r="F93" s="65">
        <v>4</v>
      </c>
      <c r="G93" s="66">
        <v>0</v>
      </c>
      <c r="H93" s="67">
        <v>410</v>
      </c>
      <c r="I93" s="146" t="s">
        <v>51</v>
      </c>
      <c r="J93" s="147">
        <v>3958400</v>
      </c>
      <c r="K93" s="147">
        <v>4141666.6</v>
      </c>
      <c r="L93" s="144">
        <f t="shared" si="3"/>
        <v>104.63</v>
      </c>
      <c r="M93" s="5"/>
      <c r="N93" s="5"/>
    </row>
    <row r="94" spans="1:14" ht="33.75" customHeight="1">
      <c r="A94" s="28">
        <v>0</v>
      </c>
      <c r="B94" s="29">
        <v>1</v>
      </c>
      <c r="C94" s="30">
        <v>16</v>
      </c>
      <c r="D94" s="30">
        <v>0</v>
      </c>
      <c r="E94" s="31">
        <v>0</v>
      </c>
      <c r="F94" s="30">
        <v>0</v>
      </c>
      <c r="G94" s="32">
        <v>0</v>
      </c>
      <c r="H94" s="33">
        <v>0</v>
      </c>
      <c r="I94" s="34" t="s">
        <v>30</v>
      </c>
      <c r="J94" s="99">
        <f>J95+J96+J97+J100+J105+J106+J107+J109+J99+J102+J108+J104+J103</f>
        <v>4747400</v>
      </c>
      <c r="K94" s="99">
        <f>K95+K96+K97+K100+K105+K106+K107+K109+K99+K102+K108+K104+K103</f>
        <v>4766666.45</v>
      </c>
      <c r="L94" s="111">
        <f t="shared" si="3"/>
        <v>100.41</v>
      </c>
      <c r="M94" s="5"/>
      <c r="N94" s="5"/>
    </row>
    <row r="95" spans="1:14" ht="93.75">
      <c r="A95" s="28">
        <v>0</v>
      </c>
      <c r="B95" s="29">
        <v>1</v>
      </c>
      <c r="C95" s="30">
        <v>16</v>
      </c>
      <c r="D95" s="30">
        <v>3</v>
      </c>
      <c r="E95" s="31">
        <v>10</v>
      </c>
      <c r="F95" s="30">
        <v>1</v>
      </c>
      <c r="G95" s="32">
        <v>0</v>
      </c>
      <c r="H95" s="33">
        <v>140</v>
      </c>
      <c r="I95" s="86" t="s">
        <v>173</v>
      </c>
      <c r="J95" s="102">
        <v>0</v>
      </c>
      <c r="K95" s="102">
        <v>399.99</v>
      </c>
      <c r="L95" s="109" t="s">
        <v>171</v>
      </c>
      <c r="M95" s="5"/>
      <c r="N95" s="5"/>
    </row>
    <row r="96" spans="1:14" ht="75" customHeight="1">
      <c r="A96" s="28">
        <v>0</v>
      </c>
      <c r="B96" s="29">
        <v>1</v>
      </c>
      <c r="C96" s="30">
        <v>16</v>
      </c>
      <c r="D96" s="30">
        <v>3</v>
      </c>
      <c r="E96" s="31">
        <v>30</v>
      </c>
      <c r="F96" s="30">
        <v>1</v>
      </c>
      <c r="G96" s="32">
        <v>0</v>
      </c>
      <c r="H96" s="33">
        <v>140</v>
      </c>
      <c r="I96" s="86" t="s">
        <v>43</v>
      </c>
      <c r="J96" s="102">
        <v>10000</v>
      </c>
      <c r="K96" s="102">
        <v>9304.9</v>
      </c>
      <c r="L96" s="109">
        <f>ROUND(K96/J96*100,2)</f>
        <v>93.05</v>
      </c>
      <c r="M96" s="5"/>
      <c r="N96" s="5"/>
    </row>
    <row r="97" spans="1:14" ht="77.25" customHeight="1">
      <c r="A97" s="28">
        <v>0</v>
      </c>
      <c r="B97" s="29">
        <v>1</v>
      </c>
      <c r="C97" s="30">
        <v>16</v>
      </c>
      <c r="D97" s="30">
        <v>8</v>
      </c>
      <c r="E97" s="31">
        <v>10</v>
      </c>
      <c r="F97" s="30">
        <v>1</v>
      </c>
      <c r="G97" s="32">
        <v>0</v>
      </c>
      <c r="H97" s="33">
        <v>140</v>
      </c>
      <c r="I97" s="86" t="s">
        <v>97</v>
      </c>
      <c r="J97" s="102">
        <v>166000</v>
      </c>
      <c r="K97" s="102">
        <v>173315.31</v>
      </c>
      <c r="L97" s="109">
        <f>ROUND(K97/J97*100,2)</f>
        <v>104.41</v>
      </c>
      <c r="M97" s="5"/>
      <c r="N97" s="5"/>
    </row>
    <row r="98" spans="1:14" ht="2.25" customHeight="1" hidden="1">
      <c r="A98" s="63"/>
      <c r="B98" s="107"/>
      <c r="C98" s="35"/>
      <c r="D98" s="35"/>
      <c r="E98" s="36"/>
      <c r="F98" s="35"/>
      <c r="G98" s="37"/>
      <c r="H98" s="38"/>
      <c r="I98" s="75"/>
      <c r="J98" s="108"/>
      <c r="K98" s="108"/>
      <c r="L98" s="109" t="e">
        <f>ROUND(K97/#REF!*100,2)</f>
        <v>#REF!</v>
      </c>
      <c r="M98" s="5"/>
      <c r="N98" s="5"/>
    </row>
    <row r="99" spans="1:14" ht="43.5" customHeight="1">
      <c r="A99" s="63">
        <v>0</v>
      </c>
      <c r="B99" s="107">
        <v>1</v>
      </c>
      <c r="C99" s="35">
        <v>16</v>
      </c>
      <c r="D99" s="35">
        <v>25</v>
      </c>
      <c r="E99" s="36">
        <v>60</v>
      </c>
      <c r="F99" s="35">
        <v>1</v>
      </c>
      <c r="G99" s="37">
        <v>0</v>
      </c>
      <c r="H99" s="38">
        <v>140</v>
      </c>
      <c r="I99" s="75" t="s">
        <v>137</v>
      </c>
      <c r="J99" s="108">
        <v>155000</v>
      </c>
      <c r="K99" s="108">
        <v>155000</v>
      </c>
      <c r="L99" s="109">
        <f>ROUND(K99/J99*100,2)</f>
        <v>100</v>
      </c>
      <c r="M99" s="5"/>
      <c r="N99" s="5"/>
    </row>
    <row r="100" spans="1:14" ht="18.75" customHeight="1">
      <c r="A100" s="173">
        <v>0</v>
      </c>
      <c r="B100" s="180">
        <v>1</v>
      </c>
      <c r="C100" s="171">
        <v>16</v>
      </c>
      <c r="D100" s="171">
        <v>28</v>
      </c>
      <c r="E100" s="173">
        <v>0</v>
      </c>
      <c r="F100" s="171">
        <v>1</v>
      </c>
      <c r="G100" s="167">
        <v>0</v>
      </c>
      <c r="H100" s="182">
        <v>140</v>
      </c>
      <c r="I100" s="175" t="s">
        <v>31</v>
      </c>
      <c r="J100" s="193">
        <v>500000</v>
      </c>
      <c r="K100" s="193">
        <v>481895.21</v>
      </c>
      <c r="L100" s="200">
        <v>61.61</v>
      </c>
      <c r="M100" s="5"/>
      <c r="N100" s="5"/>
    </row>
    <row r="101" spans="1:14" ht="55.5" customHeight="1">
      <c r="A101" s="174"/>
      <c r="B101" s="181"/>
      <c r="C101" s="172"/>
      <c r="D101" s="172"/>
      <c r="E101" s="174"/>
      <c r="F101" s="172"/>
      <c r="G101" s="168"/>
      <c r="H101" s="183"/>
      <c r="I101" s="176"/>
      <c r="J101" s="194"/>
      <c r="K101" s="194"/>
      <c r="L101" s="201"/>
      <c r="M101" s="5"/>
      <c r="N101" s="5"/>
    </row>
    <row r="102" spans="1:14" ht="75.75" customHeight="1">
      <c r="A102" s="87">
        <v>0</v>
      </c>
      <c r="B102" s="88">
        <v>1</v>
      </c>
      <c r="C102" s="89">
        <v>16</v>
      </c>
      <c r="D102" s="89">
        <v>30</v>
      </c>
      <c r="E102" s="90">
        <v>13</v>
      </c>
      <c r="F102" s="89">
        <v>1</v>
      </c>
      <c r="G102" s="91">
        <v>0</v>
      </c>
      <c r="H102" s="92">
        <v>140</v>
      </c>
      <c r="I102" s="93" t="s">
        <v>141</v>
      </c>
      <c r="J102" s="105">
        <v>13000</v>
      </c>
      <c r="K102" s="105">
        <v>13000</v>
      </c>
      <c r="L102" s="109">
        <f aca="true" t="shared" si="4" ref="L102:L110">ROUND(K102/J102*100,2)</f>
        <v>100</v>
      </c>
      <c r="M102" s="5"/>
      <c r="N102" s="5"/>
    </row>
    <row r="103" spans="1:14" ht="47.25" customHeight="1">
      <c r="A103" s="87">
        <v>0</v>
      </c>
      <c r="B103" s="88">
        <v>1</v>
      </c>
      <c r="C103" s="89">
        <v>16</v>
      </c>
      <c r="D103" s="89">
        <v>30</v>
      </c>
      <c r="E103" s="90">
        <v>30</v>
      </c>
      <c r="F103" s="89">
        <v>1</v>
      </c>
      <c r="G103" s="91">
        <v>0</v>
      </c>
      <c r="H103" s="92">
        <v>140</v>
      </c>
      <c r="I103" s="93" t="s">
        <v>138</v>
      </c>
      <c r="J103" s="105">
        <v>457000</v>
      </c>
      <c r="K103" s="105">
        <v>456750</v>
      </c>
      <c r="L103" s="109">
        <f t="shared" si="4"/>
        <v>99.95</v>
      </c>
      <c r="M103" s="5"/>
      <c r="N103" s="5"/>
    </row>
    <row r="104" spans="1:14" ht="81.75" customHeight="1">
      <c r="A104" s="87">
        <v>0</v>
      </c>
      <c r="B104" s="88">
        <v>1</v>
      </c>
      <c r="C104" s="89">
        <v>16</v>
      </c>
      <c r="D104" s="89">
        <v>32</v>
      </c>
      <c r="E104" s="90">
        <v>0</v>
      </c>
      <c r="F104" s="89">
        <v>4</v>
      </c>
      <c r="G104" s="91">
        <v>0</v>
      </c>
      <c r="H104" s="92">
        <v>140</v>
      </c>
      <c r="I104" s="93" t="s">
        <v>139</v>
      </c>
      <c r="J104" s="105">
        <v>87200</v>
      </c>
      <c r="K104" s="105">
        <v>87200.28</v>
      </c>
      <c r="L104" s="109">
        <f t="shared" si="4"/>
        <v>100</v>
      </c>
      <c r="M104" s="5"/>
      <c r="N104" s="5"/>
    </row>
    <row r="105" spans="1:14" ht="85.5" customHeight="1">
      <c r="A105" s="87">
        <v>0</v>
      </c>
      <c r="B105" s="88">
        <v>1</v>
      </c>
      <c r="C105" s="89">
        <v>16</v>
      </c>
      <c r="D105" s="89">
        <v>33</v>
      </c>
      <c r="E105" s="90">
        <v>40</v>
      </c>
      <c r="F105" s="89">
        <v>4</v>
      </c>
      <c r="G105" s="91">
        <v>0</v>
      </c>
      <c r="H105" s="92">
        <v>140</v>
      </c>
      <c r="I105" s="93" t="s">
        <v>98</v>
      </c>
      <c r="J105" s="105">
        <v>57600</v>
      </c>
      <c r="K105" s="105">
        <v>57584.95</v>
      </c>
      <c r="L105" s="109">
        <f t="shared" si="4"/>
        <v>99.97</v>
      </c>
      <c r="M105" s="5"/>
      <c r="N105" s="5"/>
    </row>
    <row r="106" spans="1:14" ht="98.25" customHeight="1">
      <c r="A106" s="87">
        <v>0</v>
      </c>
      <c r="B106" s="88">
        <v>1</v>
      </c>
      <c r="C106" s="89">
        <v>16</v>
      </c>
      <c r="D106" s="89">
        <v>37</v>
      </c>
      <c r="E106" s="90">
        <v>30</v>
      </c>
      <c r="F106" s="89">
        <v>4</v>
      </c>
      <c r="G106" s="91">
        <v>0</v>
      </c>
      <c r="H106" s="92">
        <v>140</v>
      </c>
      <c r="I106" s="93" t="s">
        <v>93</v>
      </c>
      <c r="J106" s="105">
        <v>107000</v>
      </c>
      <c r="K106" s="105">
        <v>130021.04</v>
      </c>
      <c r="L106" s="109">
        <f t="shared" si="4"/>
        <v>121.51</v>
      </c>
      <c r="M106" s="5"/>
      <c r="N106" s="5"/>
    </row>
    <row r="107" spans="1:14" ht="82.5" customHeight="1">
      <c r="A107" s="87">
        <v>0</v>
      </c>
      <c r="B107" s="88">
        <v>1</v>
      </c>
      <c r="C107" s="89">
        <v>16</v>
      </c>
      <c r="D107" s="89">
        <v>43</v>
      </c>
      <c r="E107" s="90">
        <v>0</v>
      </c>
      <c r="F107" s="89">
        <v>1</v>
      </c>
      <c r="G107" s="91">
        <v>0</v>
      </c>
      <c r="H107" s="92">
        <v>140</v>
      </c>
      <c r="I107" s="93" t="s">
        <v>63</v>
      </c>
      <c r="J107" s="105">
        <v>1010000</v>
      </c>
      <c r="K107" s="105">
        <v>1062862.01</v>
      </c>
      <c r="L107" s="109">
        <f t="shared" si="4"/>
        <v>105.23</v>
      </c>
      <c r="M107" s="5"/>
      <c r="N107" s="5"/>
    </row>
    <row r="108" spans="1:14" ht="84.75" customHeight="1">
      <c r="A108" s="87">
        <v>0</v>
      </c>
      <c r="B108" s="88">
        <v>1</v>
      </c>
      <c r="C108" s="89">
        <v>16</v>
      </c>
      <c r="D108" s="89">
        <v>51</v>
      </c>
      <c r="E108" s="90">
        <v>20</v>
      </c>
      <c r="F108" s="89">
        <v>2</v>
      </c>
      <c r="G108" s="91">
        <v>0</v>
      </c>
      <c r="H108" s="92">
        <v>140</v>
      </c>
      <c r="I108" s="93" t="s">
        <v>142</v>
      </c>
      <c r="J108" s="105">
        <v>31200</v>
      </c>
      <c r="K108" s="105">
        <v>43537.1</v>
      </c>
      <c r="L108" s="109">
        <f t="shared" si="4"/>
        <v>139.54</v>
      </c>
      <c r="M108" s="5"/>
      <c r="N108" s="5"/>
    </row>
    <row r="109" spans="1:14" ht="56.25">
      <c r="A109" s="28">
        <v>0</v>
      </c>
      <c r="B109" s="29">
        <v>1</v>
      </c>
      <c r="C109" s="30">
        <v>16</v>
      </c>
      <c r="D109" s="30">
        <v>90</v>
      </c>
      <c r="E109" s="31">
        <v>40</v>
      </c>
      <c r="F109" s="30">
        <v>4</v>
      </c>
      <c r="G109" s="32">
        <v>0</v>
      </c>
      <c r="H109" s="33">
        <v>140</v>
      </c>
      <c r="I109" s="39" t="s">
        <v>32</v>
      </c>
      <c r="J109" s="100">
        <v>2153400</v>
      </c>
      <c r="K109" s="100">
        <v>2095795.66</v>
      </c>
      <c r="L109" s="109">
        <f t="shared" si="4"/>
        <v>97.32</v>
      </c>
      <c r="M109" s="5"/>
      <c r="N109" s="5"/>
    </row>
    <row r="110" spans="1:14" ht="28.5" customHeight="1">
      <c r="A110" s="28">
        <v>0</v>
      </c>
      <c r="B110" s="29">
        <v>1</v>
      </c>
      <c r="C110" s="30">
        <v>17</v>
      </c>
      <c r="D110" s="30">
        <v>0</v>
      </c>
      <c r="E110" s="31">
        <v>0</v>
      </c>
      <c r="F110" s="30">
        <v>0</v>
      </c>
      <c r="G110" s="32">
        <v>0</v>
      </c>
      <c r="H110" s="33">
        <v>0</v>
      </c>
      <c r="I110" s="41" t="s">
        <v>125</v>
      </c>
      <c r="J110" s="101">
        <f>J112+J111</f>
        <v>213576.07</v>
      </c>
      <c r="K110" s="101">
        <f>K112+K111</f>
        <v>318753.30000000005</v>
      </c>
      <c r="L110" s="111">
        <f t="shared" si="4"/>
        <v>149.25</v>
      </c>
      <c r="M110" s="5"/>
      <c r="N110" s="5"/>
    </row>
    <row r="111" spans="1:14" ht="48.75" customHeight="1">
      <c r="A111" s="28">
        <v>0</v>
      </c>
      <c r="B111" s="29">
        <v>1</v>
      </c>
      <c r="C111" s="30">
        <v>17</v>
      </c>
      <c r="D111" s="30">
        <v>1</v>
      </c>
      <c r="E111" s="31">
        <v>40</v>
      </c>
      <c r="F111" s="30">
        <v>4</v>
      </c>
      <c r="G111" s="32">
        <v>0</v>
      </c>
      <c r="H111" s="33">
        <v>180</v>
      </c>
      <c r="I111" s="86" t="s">
        <v>140</v>
      </c>
      <c r="J111" s="102">
        <v>0</v>
      </c>
      <c r="K111" s="102">
        <v>1492.15</v>
      </c>
      <c r="L111" s="109" t="s">
        <v>171</v>
      </c>
      <c r="M111" s="5"/>
      <c r="N111" s="5"/>
    </row>
    <row r="112" spans="1:14" ht="30" customHeight="1">
      <c r="A112" s="28">
        <v>0</v>
      </c>
      <c r="B112" s="29">
        <v>1</v>
      </c>
      <c r="C112" s="30">
        <v>17</v>
      </c>
      <c r="D112" s="30">
        <v>5</v>
      </c>
      <c r="E112" s="31">
        <v>40</v>
      </c>
      <c r="F112" s="30">
        <v>4</v>
      </c>
      <c r="G112" s="32">
        <v>0</v>
      </c>
      <c r="H112" s="33">
        <v>180</v>
      </c>
      <c r="I112" s="86" t="s">
        <v>126</v>
      </c>
      <c r="J112" s="102">
        <f>SUM(J113:J116)</f>
        <v>213576.07</v>
      </c>
      <c r="K112" s="102">
        <f>SUM(K113:K116)</f>
        <v>317261.15</v>
      </c>
      <c r="L112" s="109">
        <f aca="true" t="shared" si="5" ref="L112:L117">ROUND(K112/J112*100,2)</f>
        <v>148.55</v>
      </c>
      <c r="M112" s="5"/>
      <c r="N112" s="5"/>
    </row>
    <row r="113" spans="1:14" ht="30" customHeight="1">
      <c r="A113" s="148">
        <v>5</v>
      </c>
      <c r="B113" s="149">
        <v>1</v>
      </c>
      <c r="C113" s="150">
        <v>17</v>
      </c>
      <c r="D113" s="150">
        <v>5</v>
      </c>
      <c r="E113" s="151">
        <v>40</v>
      </c>
      <c r="F113" s="150">
        <v>4</v>
      </c>
      <c r="G113" s="152">
        <v>0</v>
      </c>
      <c r="H113" s="153">
        <v>180</v>
      </c>
      <c r="I113" s="143" t="s">
        <v>126</v>
      </c>
      <c r="J113" s="118">
        <v>69376.07</v>
      </c>
      <c r="K113" s="118">
        <v>69376.07</v>
      </c>
      <c r="L113" s="144">
        <f t="shared" si="5"/>
        <v>100</v>
      </c>
      <c r="M113" s="5"/>
      <c r="N113" s="5"/>
    </row>
    <row r="114" spans="1:14" ht="30" customHeight="1">
      <c r="A114" s="148">
        <v>13</v>
      </c>
      <c r="B114" s="149">
        <v>1</v>
      </c>
      <c r="C114" s="150">
        <v>17</v>
      </c>
      <c r="D114" s="150">
        <v>5</v>
      </c>
      <c r="E114" s="151">
        <v>40</v>
      </c>
      <c r="F114" s="150">
        <v>4</v>
      </c>
      <c r="G114" s="152">
        <v>0</v>
      </c>
      <c r="H114" s="153">
        <v>180</v>
      </c>
      <c r="I114" s="143" t="s">
        <v>126</v>
      </c>
      <c r="J114" s="118">
        <v>106300</v>
      </c>
      <c r="K114" s="118">
        <v>106271.56</v>
      </c>
      <c r="L114" s="144">
        <f t="shared" si="5"/>
        <v>99.97</v>
      </c>
      <c r="M114" s="5"/>
      <c r="N114" s="5"/>
    </row>
    <row r="115" spans="1:14" ht="30" customHeight="1">
      <c r="A115" s="148">
        <v>18</v>
      </c>
      <c r="B115" s="149">
        <v>1</v>
      </c>
      <c r="C115" s="150">
        <v>17</v>
      </c>
      <c r="D115" s="150">
        <v>5</v>
      </c>
      <c r="E115" s="151">
        <v>40</v>
      </c>
      <c r="F115" s="150">
        <v>4</v>
      </c>
      <c r="G115" s="152">
        <v>0</v>
      </c>
      <c r="H115" s="153">
        <v>180</v>
      </c>
      <c r="I115" s="143" t="s">
        <v>126</v>
      </c>
      <c r="J115" s="118">
        <v>27200</v>
      </c>
      <c r="K115" s="118">
        <v>27194.82</v>
      </c>
      <c r="L115" s="144">
        <f t="shared" si="5"/>
        <v>99.98</v>
      </c>
      <c r="M115" s="5"/>
      <c r="N115" s="5"/>
    </row>
    <row r="116" spans="1:14" ht="30" customHeight="1">
      <c r="A116" s="148">
        <v>907</v>
      </c>
      <c r="B116" s="149">
        <v>1</v>
      </c>
      <c r="C116" s="150">
        <v>17</v>
      </c>
      <c r="D116" s="150">
        <v>5</v>
      </c>
      <c r="E116" s="151">
        <v>40</v>
      </c>
      <c r="F116" s="150">
        <v>4</v>
      </c>
      <c r="G116" s="152">
        <v>0</v>
      </c>
      <c r="H116" s="153">
        <v>180</v>
      </c>
      <c r="I116" s="143" t="s">
        <v>126</v>
      </c>
      <c r="J116" s="118">
        <v>10700</v>
      </c>
      <c r="K116" s="118">
        <v>114418.7</v>
      </c>
      <c r="L116" s="144">
        <f t="shared" si="5"/>
        <v>1069.33</v>
      </c>
      <c r="M116" s="5"/>
      <c r="N116" s="5"/>
    </row>
    <row r="117" spans="1:14" ht="22.5" customHeight="1">
      <c r="A117" s="28">
        <v>0</v>
      </c>
      <c r="B117" s="29">
        <v>2</v>
      </c>
      <c r="C117" s="30">
        <v>0</v>
      </c>
      <c r="D117" s="30">
        <v>0</v>
      </c>
      <c r="E117" s="31">
        <v>0</v>
      </c>
      <c r="F117" s="30">
        <v>0</v>
      </c>
      <c r="G117" s="32">
        <v>0</v>
      </c>
      <c r="H117" s="33">
        <v>0</v>
      </c>
      <c r="I117" s="34" t="s">
        <v>33</v>
      </c>
      <c r="J117" s="99">
        <f>SUM(J118+J181+J187)</f>
        <v>1790256156.71</v>
      </c>
      <c r="K117" s="99">
        <f>SUM(K118+K181+K187)</f>
        <v>1777873817.8500001</v>
      </c>
      <c r="L117" s="111">
        <f t="shared" si="5"/>
        <v>99.31</v>
      </c>
      <c r="M117" s="5"/>
      <c r="N117" s="5"/>
    </row>
    <row r="118" spans="1:14" ht="12.75" customHeight="1">
      <c r="A118" s="173">
        <v>0</v>
      </c>
      <c r="B118" s="180">
        <v>2</v>
      </c>
      <c r="C118" s="171">
        <v>2</v>
      </c>
      <c r="D118" s="171">
        <v>0</v>
      </c>
      <c r="E118" s="173">
        <v>0</v>
      </c>
      <c r="F118" s="171">
        <v>0</v>
      </c>
      <c r="G118" s="167">
        <v>0</v>
      </c>
      <c r="H118" s="182">
        <v>0</v>
      </c>
      <c r="I118" s="186" t="s">
        <v>34</v>
      </c>
      <c r="J118" s="184">
        <f>J120+J129+J155+J179</f>
        <v>1775421947</v>
      </c>
      <c r="K118" s="184">
        <f>K120+K129+K155+K179</f>
        <v>1763200826.72</v>
      </c>
      <c r="L118" s="198">
        <v>99.98</v>
      </c>
      <c r="M118" s="5"/>
      <c r="N118" s="5"/>
    </row>
    <row r="119" spans="1:14" ht="31.5" customHeight="1">
      <c r="A119" s="174"/>
      <c r="B119" s="181"/>
      <c r="C119" s="172"/>
      <c r="D119" s="172"/>
      <c r="E119" s="174"/>
      <c r="F119" s="172"/>
      <c r="G119" s="168"/>
      <c r="H119" s="183"/>
      <c r="I119" s="187"/>
      <c r="J119" s="185"/>
      <c r="K119" s="185"/>
      <c r="L119" s="199"/>
      <c r="M119" s="5"/>
      <c r="N119" s="5"/>
    </row>
    <row r="120" spans="1:14" ht="39.75" customHeight="1">
      <c r="A120" s="28">
        <v>0</v>
      </c>
      <c r="B120" s="29">
        <v>2</v>
      </c>
      <c r="C120" s="30">
        <v>2</v>
      </c>
      <c r="D120" s="30">
        <v>1</v>
      </c>
      <c r="E120" s="31">
        <v>0</v>
      </c>
      <c r="F120" s="30">
        <v>0</v>
      </c>
      <c r="G120" s="32">
        <v>0</v>
      </c>
      <c r="H120" s="33">
        <v>151</v>
      </c>
      <c r="I120" s="34" t="s">
        <v>35</v>
      </c>
      <c r="J120" s="99">
        <f>J121+J123+J125+J127</f>
        <v>688691600</v>
      </c>
      <c r="K120" s="99">
        <f>K121+K123+K125+K127</f>
        <v>688691600</v>
      </c>
      <c r="L120" s="111">
        <f aca="true" t="shared" si="6" ref="L120:L126">ROUND(K120/J120*100,2)</f>
        <v>100</v>
      </c>
      <c r="M120" s="5"/>
      <c r="N120" s="5"/>
    </row>
    <row r="121" spans="1:14" ht="24" customHeight="1">
      <c r="A121" s="28">
        <v>0</v>
      </c>
      <c r="B121" s="29">
        <v>2</v>
      </c>
      <c r="C121" s="30">
        <v>2</v>
      </c>
      <c r="D121" s="30">
        <v>1</v>
      </c>
      <c r="E121" s="31">
        <v>1</v>
      </c>
      <c r="F121" s="30">
        <v>0</v>
      </c>
      <c r="G121" s="32">
        <v>0</v>
      </c>
      <c r="H121" s="33">
        <v>151</v>
      </c>
      <c r="I121" s="39" t="s">
        <v>36</v>
      </c>
      <c r="J121" s="100">
        <f>J122</f>
        <v>9687300</v>
      </c>
      <c r="K121" s="100">
        <f>K122</f>
        <v>9687300</v>
      </c>
      <c r="L121" s="109">
        <f t="shared" si="6"/>
        <v>100</v>
      </c>
      <c r="M121" s="5"/>
      <c r="N121" s="5"/>
    </row>
    <row r="122" spans="1:14" ht="138.75" customHeight="1">
      <c r="A122" s="28">
        <v>0</v>
      </c>
      <c r="B122" s="29">
        <v>2</v>
      </c>
      <c r="C122" s="30">
        <v>2</v>
      </c>
      <c r="D122" s="30">
        <v>1</v>
      </c>
      <c r="E122" s="31">
        <v>1</v>
      </c>
      <c r="F122" s="30">
        <v>4</v>
      </c>
      <c r="G122" s="32">
        <v>2712</v>
      </c>
      <c r="H122" s="33">
        <v>151</v>
      </c>
      <c r="I122" s="40" t="s">
        <v>85</v>
      </c>
      <c r="J122" s="103">
        <v>9687300</v>
      </c>
      <c r="K122" s="103">
        <v>9687300</v>
      </c>
      <c r="L122" s="144">
        <f t="shared" si="6"/>
        <v>100</v>
      </c>
      <c r="M122" s="5"/>
      <c r="N122" s="5"/>
    </row>
    <row r="123" spans="1:14" ht="37.5">
      <c r="A123" s="28">
        <v>0</v>
      </c>
      <c r="B123" s="29">
        <v>2</v>
      </c>
      <c r="C123" s="30">
        <v>2</v>
      </c>
      <c r="D123" s="30">
        <v>1</v>
      </c>
      <c r="E123" s="31">
        <v>3</v>
      </c>
      <c r="F123" s="30">
        <v>0</v>
      </c>
      <c r="G123" s="32">
        <v>0</v>
      </c>
      <c r="H123" s="33">
        <v>151</v>
      </c>
      <c r="I123" s="39" t="s">
        <v>72</v>
      </c>
      <c r="J123" s="100">
        <f>J124</f>
        <v>115391300</v>
      </c>
      <c r="K123" s="100">
        <f>K124</f>
        <v>115391300</v>
      </c>
      <c r="L123" s="109">
        <f t="shared" si="6"/>
        <v>100</v>
      </c>
      <c r="M123" s="5"/>
      <c r="N123" s="5"/>
    </row>
    <row r="124" spans="1:14" ht="37.5">
      <c r="A124" s="28">
        <v>5</v>
      </c>
      <c r="B124" s="29">
        <v>2</v>
      </c>
      <c r="C124" s="30">
        <v>2</v>
      </c>
      <c r="D124" s="30">
        <v>1</v>
      </c>
      <c r="E124" s="31">
        <v>3</v>
      </c>
      <c r="F124" s="30">
        <v>4</v>
      </c>
      <c r="G124" s="32">
        <v>0</v>
      </c>
      <c r="H124" s="33">
        <v>151</v>
      </c>
      <c r="I124" s="40" t="s">
        <v>86</v>
      </c>
      <c r="J124" s="103">
        <v>115391300</v>
      </c>
      <c r="K124" s="103">
        <v>115391300</v>
      </c>
      <c r="L124" s="144">
        <f t="shared" si="6"/>
        <v>100</v>
      </c>
      <c r="M124" s="5"/>
      <c r="N124" s="5"/>
    </row>
    <row r="125" spans="1:14" s="4" customFormat="1" ht="67.5" customHeight="1">
      <c r="A125" s="28">
        <v>0</v>
      </c>
      <c r="B125" s="29">
        <v>2</v>
      </c>
      <c r="C125" s="30">
        <v>2</v>
      </c>
      <c r="D125" s="30">
        <v>1</v>
      </c>
      <c r="E125" s="31">
        <v>7</v>
      </c>
      <c r="F125" s="30">
        <v>0</v>
      </c>
      <c r="G125" s="32">
        <v>0</v>
      </c>
      <c r="H125" s="33">
        <v>151</v>
      </c>
      <c r="I125" s="39" t="s">
        <v>69</v>
      </c>
      <c r="J125" s="100">
        <f>J126</f>
        <v>563613000</v>
      </c>
      <c r="K125" s="100">
        <f>K126</f>
        <v>563613000</v>
      </c>
      <c r="L125" s="109">
        <f t="shared" si="6"/>
        <v>100</v>
      </c>
      <c r="M125" s="11"/>
      <c r="N125" s="11"/>
    </row>
    <row r="126" spans="1:14" ht="63.75" customHeight="1">
      <c r="A126" s="28">
        <v>5</v>
      </c>
      <c r="B126" s="29">
        <v>2</v>
      </c>
      <c r="C126" s="30">
        <v>2</v>
      </c>
      <c r="D126" s="30">
        <v>1</v>
      </c>
      <c r="E126" s="31">
        <v>7</v>
      </c>
      <c r="F126" s="30">
        <v>4</v>
      </c>
      <c r="G126" s="32">
        <v>0</v>
      </c>
      <c r="H126" s="33">
        <v>151</v>
      </c>
      <c r="I126" s="40" t="s">
        <v>94</v>
      </c>
      <c r="J126" s="103">
        <v>563613000</v>
      </c>
      <c r="K126" s="103">
        <v>563613000</v>
      </c>
      <c r="L126" s="144">
        <f t="shared" si="6"/>
        <v>100</v>
      </c>
      <c r="M126" s="5"/>
      <c r="N126" s="5"/>
    </row>
    <row r="127" spans="1:14" ht="18.75">
      <c r="A127" s="28">
        <v>0</v>
      </c>
      <c r="B127" s="29">
        <v>2</v>
      </c>
      <c r="C127" s="30">
        <v>2</v>
      </c>
      <c r="D127" s="30">
        <v>1</v>
      </c>
      <c r="E127" s="31">
        <v>999</v>
      </c>
      <c r="F127" s="30">
        <v>0</v>
      </c>
      <c r="G127" s="32">
        <v>0</v>
      </c>
      <c r="H127" s="33">
        <v>151</v>
      </c>
      <c r="I127" s="39" t="s">
        <v>111</v>
      </c>
      <c r="J127" s="100">
        <f>J128</f>
        <v>0</v>
      </c>
      <c r="K127" s="100">
        <f>K128</f>
        <v>0</v>
      </c>
      <c r="L127" s="109">
        <v>0</v>
      </c>
      <c r="M127" s="5"/>
      <c r="N127" s="5"/>
    </row>
    <row r="128" spans="1:14" ht="18.75">
      <c r="A128" s="28">
        <v>5</v>
      </c>
      <c r="B128" s="29">
        <v>2</v>
      </c>
      <c r="C128" s="30">
        <v>2</v>
      </c>
      <c r="D128" s="30">
        <v>1</v>
      </c>
      <c r="E128" s="31">
        <v>999</v>
      </c>
      <c r="F128" s="30">
        <v>4</v>
      </c>
      <c r="G128" s="32">
        <v>0</v>
      </c>
      <c r="H128" s="33">
        <v>151</v>
      </c>
      <c r="I128" s="40" t="s">
        <v>112</v>
      </c>
      <c r="J128" s="103">
        <v>0</v>
      </c>
      <c r="K128" s="103">
        <v>0</v>
      </c>
      <c r="L128" s="144">
        <v>0</v>
      </c>
      <c r="M128" s="5"/>
      <c r="N128" s="5"/>
    </row>
    <row r="129" spans="1:14" ht="42" customHeight="1">
      <c r="A129" s="28">
        <v>0</v>
      </c>
      <c r="B129" s="52">
        <v>2</v>
      </c>
      <c r="C129" s="53">
        <v>2</v>
      </c>
      <c r="D129" s="53">
        <v>2</v>
      </c>
      <c r="E129" s="31">
        <v>0</v>
      </c>
      <c r="F129" s="53">
        <v>0</v>
      </c>
      <c r="G129" s="54">
        <v>0</v>
      </c>
      <c r="H129" s="55">
        <v>151</v>
      </c>
      <c r="I129" s="34" t="s">
        <v>70</v>
      </c>
      <c r="J129" s="99">
        <f>SUM(J130:J154)</f>
        <v>280948024.04</v>
      </c>
      <c r="K129" s="99">
        <f>SUM(K130:K154)</f>
        <v>276402112.95</v>
      </c>
      <c r="L129" s="111">
        <f aca="true" t="shared" si="7" ref="L129:L137">ROUND(K129/J129*100,2)</f>
        <v>98.38</v>
      </c>
      <c r="M129" s="5"/>
      <c r="N129" s="5"/>
    </row>
    <row r="130" spans="1:14" ht="160.5" customHeight="1">
      <c r="A130" s="28">
        <v>5</v>
      </c>
      <c r="B130" s="52">
        <v>2</v>
      </c>
      <c r="C130" s="53">
        <v>2</v>
      </c>
      <c r="D130" s="53">
        <v>2</v>
      </c>
      <c r="E130" s="31">
        <v>8</v>
      </c>
      <c r="F130" s="53">
        <v>4</v>
      </c>
      <c r="G130" s="54">
        <v>0</v>
      </c>
      <c r="H130" s="55">
        <v>151</v>
      </c>
      <c r="I130" s="86" t="s">
        <v>175</v>
      </c>
      <c r="J130" s="102">
        <v>2217274.6</v>
      </c>
      <c r="K130" s="102">
        <v>2217274.6</v>
      </c>
      <c r="L130" s="109">
        <f t="shared" si="7"/>
        <v>100</v>
      </c>
      <c r="M130" s="136"/>
      <c r="N130" s="5"/>
    </row>
    <row r="131" spans="1:14" ht="154.5" customHeight="1">
      <c r="A131" s="28">
        <v>5</v>
      </c>
      <c r="B131" s="52">
        <v>2</v>
      </c>
      <c r="C131" s="53">
        <v>2</v>
      </c>
      <c r="D131" s="53">
        <v>2</v>
      </c>
      <c r="E131" s="31">
        <v>9</v>
      </c>
      <c r="F131" s="53">
        <v>4</v>
      </c>
      <c r="G131" s="54">
        <v>8000</v>
      </c>
      <c r="H131" s="55">
        <v>151</v>
      </c>
      <c r="I131" s="86" t="s">
        <v>162</v>
      </c>
      <c r="J131" s="102">
        <v>9000000</v>
      </c>
      <c r="K131" s="102">
        <v>9000000</v>
      </c>
      <c r="L131" s="109">
        <f t="shared" si="7"/>
        <v>100</v>
      </c>
      <c r="M131" s="136"/>
      <c r="N131" s="5"/>
    </row>
    <row r="132" spans="1:14" ht="142.5" customHeight="1">
      <c r="A132" s="28">
        <v>5</v>
      </c>
      <c r="B132" s="52">
        <v>2</v>
      </c>
      <c r="C132" s="53">
        <v>2</v>
      </c>
      <c r="D132" s="53">
        <v>2</v>
      </c>
      <c r="E132" s="31">
        <v>51</v>
      </c>
      <c r="F132" s="53">
        <v>4</v>
      </c>
      <c r="G132" s="54">
        <v>0</v>
      </c>
      <c r="H132" s="55">
        <v>151</v>
      </c>
      <c r="I132" s="86" t="s">
        <v>174</v>
      </c>
      <c r="J132" s="102">
        <v>941846.13</v>
      </c>
      <c r="K132" s="102">
        <v>941846.13</v>
      </c>
      <c r="L132" s="109">
        <f t="shared" si="7"/>
        <v>100</v>
      </c>
      <c r="M132" s="136"/>
      <c r="N132" s="5"/>
    </row>
    <row r="133" spans="1:14" ht="116.25" customHeight="1">
      <c r="A133" s="28">
        <v>5</v>
      </c>
      <c r="B133" s="52">
        <v>2</v>
      </c>
      <c r="C133" s="53">
        <v>2</v>
      </c>
      <c r="D133" s="53">
        <v>2</v>
      </c>
      <c r="E133" s="31">
        <v>999</v>
      </c>
      <c r="F133" s="53">
        <v>4</v>
      </c>
      <c r="G133" s="54">
        <v>1021</v>
      </c>
      <c r="H133" s="55">
        <v>151</v>
      </c>
      <c r="I133" s="94" t="s">
        <v>148</v>
      </c>
      <c r="J133" s="117">
        <v>2688000</v>
      </c>
      <c r="K133" s="117">
        <v>2688000</v>
      </c>
      <c r="L133" s="109">
        <f t="shared" si="7"/>
        <v>100</v>
      </c>
      <c r="M133" s="5"/>
      <c r="N133" s="5"/>
    </row>
    <row r="134" spans="1:14" ht="114" customHeight="1">
      <c r="A134" s="28">
        <v>5</v>
      </c>
      <c r="B134" s="52">
        <v>2</v>
      </c>
      <c r="C134" s="53">
        <v>2</v>
      </c>
      <c r="D134" s="53">
        <v>2</v>
      </c>
      <c r="E134" s="31">
        <v>999</v>
      </c>
      <c r="F134" s="53">
        <v>4</v>
      </c>
      <c r="G134" s="54">
        <v>1031</v>
      </c>
      <c r="H134" s="55">
        <v>151</v>
      </c>
      <c r="I134" s="94" t="s">
        <v>149</v>
      </c>
      <c r="J134" s="117">
        <v>1422000</v>
      </c>
      <c r="K134" s="117">
        <v>1422000</v>
      </c>
      <c r="L134" s="109">
        <f t="shared" si="7"/>
        <v>100</v>
      </c>
      <c r="M134" s="5"/>
      <c r="N134" s="5"/>
    </row>
    <row r="135" spans="1:14" ht="101.25" customHeight="1">
      <c r="A135" s="28">
        <v>5</v>
      </c>
      <c r="B135" s="52">
        <v>2</v>
      </c>
      <c r="C135" s="53">
        <v>2</v>
      </c>
      <c r="D135" s="53">
        <v>2</v>
      </c>
      <c r="E135" s="31">
        <v>99</v>
      </c>
      <c r="F135" s="53">
        <v>4</v>
      </c>
      <c r="G135" s="54">
        <v>1043</v>
      </c>
      <c r="H135" s="55">
        <v>151</v>
      </c>
      <c r="I135" s="94" t="s">
        <v>132</v>
      </c>
      <c r="J135" s="117">
        <v>189500</v>
      </c>
      <c r="K135" s="117">
        <v>189500</v>
      </c>
      <c r="L135" s="109">
        <f t="shared" si="7"/>
        <v>100</v>
      </c>
      <c r="M135" s="5"/>
      <c r="N135" s="5"/>
    </row>
    <row r="136" spans="1:14" ht="149.25" customHeight="1">
      <c r="A136" s="28">
        <v>5</v>
      </c>
      <c r="B136" s="52">
        <v>2</v>
      </c>
      <c r="C136" s="53">
        <v>2</v>
      </c>
      <c r="D136" s="53">
        <v>2</v>
      </c>
      <c r="E136" s="31">
        <v>999</v>
      </c>
      <c r="F136" s="53">
        <v>4</v>
      </c>
      <c r="G136" s="54">
        <v>2654</v>
      </c>
      <c r="H136" s="55">
        <v>151</v>
      </c>
      <c r="I136" s="94" t="s">
        <v>163</v>
      </c>
      <c r="J136" s="117">
        <v>2522900</v>
      </c>
      <c r="K136" s="117">
        <v>2522900</v>
      </c>
      <c r="L136" s="109">
        <f t="shared" si="7"/>
        <v>100</v>
      </c>
      <c r="M136" s="5"/>
      <c r="N136" s="5"/>
    </row>
    <row r="137" spans="1:14" ht="132.75" customHeight="1">
      <c r="A137" s="28">
        <v>5</v>
      </c>
      <c r="B137" s="52">
        <v>2</v>
      </c>
      <c r="C137" s="53">
        <v>2</v>
      </c>
      <c r="D137" s="53">
        <v>2</v>
      </c>
      <c r="E137" s="31">
        <v>999</v>
      </c>
      <c r="F137" s="53">
        <v>4</v>
      </c>
      <c r="G137" s="54">
        <v>7393</v>
      </c>
      <c r="H137" s="55">
        <v>151</v>
      </c>
      <c r="I137" s="94" t="s">
        <v>131</v>
      </c>
      <c r="J137" s="117">
        <v>95121600</v>
      </c>
      <c r="K137" s="117">
        <v>95121600</v>
      </c>
      <c r="L137" s="109">
        <f t="shared" si="7"/>
        <v>100</v>
      </c>
      <c r="M137" s="5"/>
      <c r="N137" s="5"/>
    </row>
    <row r="138" spans="1:14" ht="177" customHeight="1" hidden="1">
      <c r="A138" s="28">
        <v>5</v>
      </c>
      <c r="B138" s="52">
        <v>2</v>
      </c>
      <c r="C138" s="53">
        <v>2</v>
      </c>
      <c r="D138" s="53">
        <v>2</v>
      </c>
      <c r="E138" s="31">
        <v>999</v>
      </c>
      <c r="F138" s="53">
        <v>4</v>
      </c>
      <c r="G138" s="54">
        <v>7394</v>
      </c>
      <c r="H138" s="55">
        <v>151</v>
      </c>
      <c r="I138" s="94" t="s">
        <v>127</v>
      </c>
      <c r="J138" s="117">
        <v>0</v>
      </c>
      <c r="K138" s="117">
        <v>0</v>
      </c>
      <c r="L138" s="109">
        <v>0</v>
      </c>
      <c r="M138" s="5"/>
      <c r="N138" s="5"/>
    </row>
    <row r="139" spans="1:14" ht="95.25" customHeight="1">
      <c r="A139" s="28">
        <v>5</v>
      </c>
      <c r="B139" s="52">
        <v>2</v>
      </c>
      <c r="C139" s="53">
        <v>2</v>
      </c>
      <c r="D139" s="53">
        <v>2</v>
      </c>
      <c r="E139" s="31">
        <v>999</v>
      </c>
      <c r="F139" s="53">
        <v>4</v>
      </c>
      <c r="G139" s="54">
        <v>7397</v>
      </c>
      <c r="H139" s="55">
        <v>151</v>
      </c>
      <c r="I139" s="94" t="s">
        <v>150</v>
      </c>
      <c r="J139" s="117">
        <v>9376400</v>
      </c>
      <c r="K139" s="117">
        <v>9247146.3</v>
      </c>
      <c r="L139" s="109">
        <f aca="true" t="shared" si="8" ref="L139:L159">ROUND(K139/J139*100,2)</f>
        <v>98.62</v>
      </c>
      <c r="M139" s="5"/>
      <c r="N139" s="5"/>
    </row>
    <row r="140" spans="1:14" ht="111" customHeight="1">
      <c r="A140" s="28">
        <v>5</v>
      </c>
      <c r="B140" s="52">
        <v>2</v>
      </c>
      <c r="C140" s="53">
        <v>2</v>
      </c>
      <c r="D140" s="53">
        <v>2</v>
      </c>
      <c r="E140" s="31">
        <v>999</v>
      </c>
      <c r="F140" s="53">
        <v>4</v>
      </c>
      <c r="G140" s="54">
        <v>7398</v>
      </c>
      <c r="H140" s="55">
        <v>151</v>
      </c>
      <c r="I140" s="94" t="s">
        <v>151</v>
      </c>
      <c r="J140" s="117">
        <v>267120</v>
      </c>
      <c r="K140" s="117">
        <v>265818</v>
      </c>
      <c r="L140" s="109">
        <f t="shared" si="8"/>
        <v>99.51</v>
      </c>
      <c r="M140" s="5"/>
      <c r="N140" s="5"/>
    </row>
    <row r="141" spans="1:14" ht="138" customHeight="1">
      <c r="A141" s="28">
        <v>5</v>
      </c>
      <c r="B141" s="52">
        <v>2</v>
      </c>
      <c r="C141" s="53">
        <v>2</v>
      </c>
      <c r="D141" s="53">
        <v>2</v>
      </c>
      <c r="E141" s="31">
        <v>999</v>
      </c>
      <c r="F141" s="53">
        <v>4</v>
      </c>
      <c r="G141" s="54">
        <v>7401</v>
      </c>
      <c r="H141" s="55">
        <v>151</v>
      </c>
      <c r="I141" s="94" t="s">
        <v>119</v>
      </c>
      <c r="J141" s="117">
        <v>37412200</v>
      </c>
      <c r="K141" s="117">
        <v>33950372.64</v>
      </c>
      <c r="L141" s="109">
        <f t="shared" si="8"/>
        <v>90.75</v>
      </c>
      <c r="M141" s="5"/>
      <c r="N141" s="5"/>
    </row>
    <row r="142" spans="1:14" ht="168" customHeight="1">
      <c r="A142" s="28">
        <v>5</v>
      </c>
      <c r="B142" s="52">
        <v>2</v>
      </c>
      <c r="C142" s="53">
        <v>2</v>
      </c>
      <c r="D142" s="53">
        <v>2</v>
      </c>
      <c r="E142" s="31">
        <v>999</v>
      </c>
      <c r="F142" s="53">
        <v>4</v>
      </c>
      <c r="G142" s="54">
        <v>7404</v>
      </c>
      <c r="H142" s="55">
        <v>151</v>
      </c>
      <c r="I142" s="94" t="s">
        <v>152</v>
      </c>
      <c r="J142" s="117">
        <v>500000</v>
      </c>
      <c r="K142" s="117">
        <v>201800</v>
      </c>
      <c r="L142" s="109">
        <f t="shared" si="8"/>
        <v>40.36</v>
      </c>
      <c r="M142" s="5"/>
      <c r="N142" s="5"/>
    </row>
    <row r="143" spans="1:14" ht="144.75" customHeight="1">
      <c r="A143" s="28">
        <v>5</v>
      </c>
      <c r="B143" s="52">
        <v>2</v>
      </c>
      <c r="C143" s="53">
        <v>2</v>
      </c>
      <c r="D143" s="53">
        <v>2</v>
      </c>
      <c r="E143" s="31">
        <v>999</v>
      </c>
      <c r="F143" s="53">
        <v>4</v>
      </c>
      <c r="G143" s="54">
        <v>7413</v>
      </c>
      <c r="H143" s="55">
        <v>151</v>
      </c>
      <c r="I143" s="94" t="s">
        <v>153</v>
      </c>
      <c r="J143" s="117">
        <v>575883.31</v>
      </c>
      <c r="K143" s="117">
        <v>575883.31</v>
      </c>
      <c r="L143" s="109">
        <f t="shared" si="8"/>
        <v>100</v>
      </c>
      <c r="M143" s="5"/>
      <c r="N143" s="5"/>
    </row>
    <row r="144" spans="1:14" ht="144.75" customHeight="1">
      <c r="A144" s="28">
        <v>5</v>
      </c>
      <c r="B144" s="52">
        <v>2</v>
      </c>
      <c r="C144" s="53">
        <v>2</v>
      </c>
      <c r="D144" s="53">
        <v>2</v>
      </c>
      <c r="E144" s="31">
        <v>999</v>
      </c>
      <c r="F144" s="53">
        <v>4</v>
      </c>
      <c r="G144" s="54">
        <v>7436</v>
      </c>
      <c r="H144" s="55">
        <v>151</v>
      </c>
      <c r="I144" s="94" t="s">
        <v>164</v>
      </c>
      <c r="J144" s="117">
        <v>185000</v>
      </c>
      <c r="K144" s="117">
        <v>185000</v>
      </c>
      <c r="L144" s="109">
        <f t="shared" si="8"/>
        <v>100</v>
      </c>
      <c r="M144" s="5"/>
      <c r="N144" s="5"/>
    </row>
    <row r="145" spans="1:14" ht="117.75" customHeight="1">
      <c r="A145" s="28">
        <v>5</v>
      </c>
      <c r="B145" s="52">
        <v>2</v>
      </c>
      <c r="C145" s="53">
        <v>2</v>
      </c>
      <c r="D145" s="53">
        <v>2</v>
      </c>
      <c r="E145" s="31">
        <v>999</v>
      </c>
      <c r="F145" s="53">
        <v>4</v>
      </c>
      <c r="G145" s="54">
        <v>7456</v>
      </c>
      <c r="H145" s="55">
        <v>151</v>
      </c>
      <c r="I145" s="94" t="s">
        <v>73</v>
      </c>
      <c r="J145" s="117">
        <v>841600</v>
      </c>
      <c r="K145" s="117">
        <v>841600</v>
      </c>
      <c r="L145" s="109">
        <f t="shared" si="8"/>
        <v>100</v>
      </c>
      <c r="M145" s="5"/>
      <c r="N145" s="5"/>
    </row>
    <row r="146" spans="1:14" ht="172.5" customHeight="1">
      <c r="A146" s="28">
        <v>5</v>
      </c>
      <c r="B146" s="52">
        <v>2</v>
      </c>
      <c r="C146" s="53">
        <v>2</v>
      </c>
      <c r="D146" s="53">
        <v>2</v>
      </c>
      <c r="E146" s="31">
        <v>999</v>
      </c>
      <c r="F146" s="53">
        <v>4</v>
      </c>
      <c r="G146" s="54">
        <v>7466</v>
      </c>
      <c r="H146" s="55">
        <v>151</v>
      </c>
      <c r="I146" s="94" t="s">
        <v>154</v>
      </c>
      <c r="J146" s="117">
        <v>2430000</v>
      </c>
      <c r="K146" s="117">
        <v>2430000</v>
      </c>
      <c r="L146" s="109">
        <f t="shared" si="8"/>
        <v>100</v>
      </c>
      <c r="M146" s="5"/>
      <c r="N146" s="5"/>
    </row>
    <row r="147" spans="1:14" ht="124.5" customHeight="1">
      <c r="A147" s="28">
        <v>5</v>
      </c>
      <c r="B147" s="52">
        <v>2</v>
      </c>
      <c r="C147" s="53">
        <v>2</v>
      </c>
      <c r="D147" s="53">
        <v>2</v>
      </c>
      <c r="E147" s="31">
        <v>999</v>
      </c>
      <c r="F147" s="53">
        <v>4</v>
      </c>
      <c r="G147" s="54">
        <v>7488</v>
      </c>
      <c r="H147" s="55">
        <v>151</v>
      </c>
      <c r="I147" s="94" t="s">
        <v>120</v>
      </c>
      <c r="J147" s="117">
        <v>68500</v>
      </c>
      <c r="K147" s="117">
        <v>68500</v>
      </c>
      <c r="L147" s="109">
        <f t="shared" si="8"/>
        <v>100</v>
      </c>
      <c r="M147" s="5"/>
      <c r="N147" s="5"/>
    </row>
    <row r="148" spans="1:14" ht="136.5" customHeight="1">
      <c r="A148" s="28">
        <v>5</v>
      </c>
      <c r="B148" s="52">
        <v>2</v>
      </c>
      <c r="C148" s="53">
        <v>2</v>
      </c>
      <c r="D148" s="53">
        <v>2</v>
      </c>
      <c r="E148" s="31">
        <v>999</v>
      </c>
      <c r="F148" s="53">
        <v>4</v>
      </c>
      <c r="G148" s="54">
        <v>7492</v>
      </c>
      <c r="H148" s="55">
        <v>151</v>
      </c>
      <c r="I148" s="94" t="s">
        <v>95</v>
      </c>
      <c r="J148" s="117">
        <v>232800</v>
      </c>
      <c r="K148" s="117">
        <v>232800</v>
      </c>
      <c r="L148" s="109">
        <f t="shared" si="8"/>
        <v>100</v>
      </c>
      <c r="M148" s="5"/>
      <c r="N148" s="5"/>
    </row>
    <row r="149" spans="1:14" ht="172.5" customHeight="1">
      <c r="A149" s="55">
        <v>5</v>
      </c>
      <c r="B149" s="52">
        <v>2</v>
      </c>
      <c r="C149" s="53">
        <v>2</v>
      </c>
      <c r="D149" s="53">
        <v>2</v>
      </c>
      <c r="E149" s="31">
        <v>999</v>
      </c>
      <c r="F149" s="53">
        <v>4</v>
      </c>
      <c r="G149" s="54">
        <v>7511</v>
      </c>
      <c r="H149" s="55">
        <v>151</v>
      </c>
      <c r="I149" s="94" t="s">
        <v>74</v>
      </c>
      <c r="J149" s="117">
        <v>100700300</v>
      </c>
      <c r="K149" s="117">
        <v>100700300</v>
      </c>
      <c r="L149" s="109">
        <f t="shared" si="8"/>
        <v>100</v>
      </c>
      <c r="M149" s="5"/>
      <c r="N149" s="5"/>
    </row>
    <row r="150" spans="1:14" ht="172.5" customHeight="1">
      <c r="A150" s="28">
        <v>5</v>
      </c>
      <c r="B150" s="52">
        <v>2</v>
      </c>
      <c r="C150" s="53">
        <v>2</v>
      </c>
      <c r="D150" s="53">
        <v>2</v>
      </c>
      <c r="E150" s="31">
        <v>999</v>
      </c>
      <c r="F150" s="53">
        <v>4</v>
      </c>
      <c r="G150" s="54">
        <v>7555</v>
      </c>
      <c r="H150" s="55">
        <v>151</v>
      </c>
      <c r="I150" s="94" t="s">
        <v>75</v>
      </c>
      <c r="J150" s="117">
        <v>80000</v>
      </c>
      <c r="K150" s="117">
        <v>80000</v>
      </c>
      <c r="L150" s="109">
        <f t="shared" si="8"/>
        <v>100</v>
      </c>
      <c r="M150" s="5"/>
      <c r="N150" s="5"/>
    </row>
    <row r="151" spans="1:14" ht="99" customHeight="1">
      <c r="A151" s="63">
        <v>5</v>
      </c>
      <c r="B151" s="64">
        <v>2</v>
      </c>
      <c r="C151" s="65">
        <v>2</v>
      </c>
      <c r="D151" s="65">
        <v>2</v>
      </c>
      <c r="E151" s="31">
        <v>999</v>
      </c>
      <c r="F151" s="65">
        <v>4</v>
      </c>
      <c r="G151" s="66">
        <v>7563</v>
      </c>
      <c r="H151" s="67">
        <v>151</v>
      </c>
      <c r="I151" s="122" t="s">
        <v>155</v>
      </c>
      <c r="J151" s="121">
        <v>1619700</v>
      </c>
      <c r="K151" s="121">
        <v>1611404.03</v>
      </c>
      <c r="L151" s="109">
        <f t="shared" si="8"/>
        <v>99.49</v>
      </c>
      <c r="M151" s="5"/>
      <c r="N151" s="5"/>
    </row>
    <row r="152" spans="1:14" ht="265.5" customHeight="1">
      <c r="A152" s="63">
        <v>5</v>
      </c>
      <c r="B152" s="64">
        <v>2</v>
      </c>
      <c r="C152" s="65">
        <v>2</v>
      </c>
      <c r="D152" s="65">
        <v>2</v>
      </c>
      <c r="E152" s="31">
        <v>999</v>
      </c>
      <c r="F152" s="65">
        <v>4</v>
      </c>
      <c r="G152" s="66">
        <v>7571</v>
      </c>
      <c r="H152" s="67">
        <v>151</v>
      </c>
      <c r="I152" s="122" t="s">
        <v>156</v>
      </c>
      <c r="J152" s="121">
        <v>5800000</v>
      </c>
      <c r="K152" s="121">
        <v>5790853.73</v>
      </c>
      <c r="L152" s="109">
        <f t="shared" si="8"/>
        <v>99.84</v>
      </c>
      <c r="M152" s="5"/>
      <c r="N152" s="5"/>
    </row>
    <row r="153" spans="1:14" ht="116.25" customHeight="1">
      <c r="A153" s="63">
        <v>5</v>
      </c>
      <c r="B153" s="64">
        <v>2</v>
      </c>
      <c r="C153" s="65">
        <v>2</v>
      </c>
      <c r="D153" s="65">
        <v>2</v>
      </c>
      <c r="E153" s="31">
        <v>999</v>
      </c>
      <c r="F153" s="65">
        <v>4</v>
      </c>
      <c r="G153" s="66">
        <v>7741</v>
      </c>
      <c r="H153" s="67">
        <v>151</v>
      </c>
      <c r="I153" s="122" t="s">
        <v>157</v>
      </c>
      <c r="J153" s="121">
        <v>2000000</v>
      </c>
      <c r="K153" s="121">
        <v>1745094.21</v>
      </c>
      <c r="L153" s="109">
        <f t="shared" si="8"/>
        <v>87.25</v>
      </c>
      <c r="M153" s="5"/>
      <c r="N153" s="5"/>
    </row>
    <row r="154" spans="1:14" ht="133.5" customHeight="1">
      <c r="A154" s="63">
        <v>5</v>
      </c>
      <c r="B154" s="64">
        <v>2</v>
      </c>
      <c r="C154" s="65">
        <v>2</v>
      </c>
      <c r="D154" s="65">
        <v>2</v>
      </c>
      <c r="E154" s="31">
        <v>999</v>
      </c>
      <c r="F154" s="65">
        <v>4</v>
      </c>
      <c r="G154" s="66">
        <v>7746</v>
      </c>
      <c r="H154" s="67">
        <v>151</v>
      </c>
      <c r="I154" s="122" t="s">
        <v>158</v>
      </c>
      <c r="J154" s="121">
        <v>4755400</v>
      </c>
      <c r="K154" s="121">
        <v>4372420</v>
      </c>
      <c r="L154" s="109">
        <f t="shared" si="8"/>
        <v>91.95</v>
      </c>
      <c r="M154" s="5"/>
      <c r="N154" s="5"/>
    </row>
    <row r="155" spans="1:14" ht="38.25" customHeight="1">
      <c r="A155" s="28">
        <v>0</v>
      </c>
      <c r="B155" s="52">
        <v>2</v>
      </c>
      <c r="C155" s="53">
        <v>2</v>
      </c>
      <c r="D155" s="53">
        <v>3</v>
      </c>
      <c r="E155" s="31">
        <v>0</v>
      </c>
      <c r="F155" s="53">
        <v>0</v>
      </c>
      <c r="G155" s="54">
        <v>0</v>
      </c>
      <c r="H155" s="55">
        <v>151</v>
      </c>
      <c r="I155" s="85" t="s">
        <v>37</v>
      </c>
      <c r="J155" s="104">
        <f>J156+J157+J174+J175+J176+J177+J178</f>
        <v>805778622.96</v>
      </c>
      <c r="K155" s="104">
        <f>K156+K157+K174+K175+K176+K177+K178</f>
        <v>798103413.77</v>
      </c>
      <c r="L155" s="111">
        <f t="shared" si="8"/>
        <v>99.05</v>
      </c>
      <c r="M155" s="5"/>
      <c r="N155" s="5"/>
    </row>
    <row r="156" spans="1:14" s="134" customFormat="1" ht="124.5" customHeight="1">
      <c r="A156" s="137">
        <v>5</v>
      </c>
      <c r="B156" s="138">
        <v>2</v>
      </c>
      <c r="C156" s="139">
        <v>2</v>
      </c>
      <c r="D156" s="139">
        <v>3</v>
      </c>
      <c r="E156" s="140">
        <v>7</v>
      </c>
      <c r="F156" s="139">
        <v>4</v>
      </c>
      <c r="G156" s="141">
        <v>0</v>
      </c>
      <c r="H156" s="142">
        <v>151</v>
      </c>
      <c r="I156" s="86" t="s">
        <v>76</v>
      </c>
      <c r="J156" s="102">
        <v>8800</v>
      </c>
      <c r="K156" s="102">
        <v>8800</v>
      </c>
      <c r="L156" s="109">
        <f t="shared" si="8"/>
        <v>100</v>
      </c>
      <c r="M156" s="133"/>
      <c r="N156" s="133"/>
    </row>
    <row r="157" spans="1:14" ht="56.25">
      <c r="A157" s="28">
        <v>0</v>
      </c>
      <c r="B157" s="29">
        <v>2</v>
      </c>
      <c r="C157" s="30">
        <v>2</v>
      </c>
      <c r="D157" s="30">
        <v>3</v>
      </c>
      <c r="E157" s="31">
        <v>24</v>
      </c>
      <c r="F157" s="30">
        <v>0</v>
      </c>
      <c r="G157" s="32">
        <v>0</v>
      </c>
      <c r="H157" s="33">
        <v>151</v>
      </c>
      <c r="I157" s="34" t="s">
        <v>38</v>
      </c>
      <c r="J157" s="99">
        <f>J158</f>
        <v>601930482.96</v>
      </c>
      <c r="K157" s="99">
        <f>K158</f>
        <v>597105774.79</v>
      </c>
      <c r="L157" s="111">
        <f t="shared" si="8"/>
        <v>99.2</v>
      </c>
      <c r="M157" s="5"/>
      <c r="N157" s="5"/>
    </row>
    <row r="158" spans="1:14" ht="66" customHeight="1">
      <c r="A158" s="28">
        <v>0</v>
      </c>
      <c r="B158" s="52">
        <v>2</v>
      </c>
      <c r="C158" s="53">
        <v>2</v>
      </c>
      <c r="D158" s="53">
        <v>3</v>
      </c>
      <c r="E158" s="31">
        <v>24</v>
      </c>
      <c r="F158" s="53">
        <v>4</v>
      </c>
      <c r="G158" s="54">
        <v>0</v>
      </c>
      <c r="H158" s="55">
        <v>151</v>
      </c>
      <c r="I158" s="56" t="s">
        <v>39</v>
      </c>
      <c r="J158" s="113">
        <f>SUM(J159:J173)</f>
        <v>601930482.96</v>
      </c>
      <c r="K158" s="113">
        <f>SUM(K159:K173)</f>
        <v>597105774.79</v>
      </c>
      <c r="L158" s="109">
        <f t="shared" si="8"/>
        <v>99.2</v>
      </c>
      <c r="M158" s="5"/>
      <c r="N158" s="5"/>
    </row>
    <row r="159" spans="1:14" ht="201.75" customHeight="1">
      <c r="A159" s="28">
        <v>5</v>
      </c>
      <c r="B159" s="29">
        <v>2</v>
      </c>
      <c r="C159" s="30">
        <v>2</v>
      </c>
      <c r="D159" s="30">
        <v>3</v>
      </c>
      <c r="E159" s="31">
        <v>24</v>
      </c>
      <c r="F159" s="30">
        <v>4</v>
      </c>
      <c r="G159" s="32">
        <v>151</v>
      </c>
      <c r="H159" s="33">
        <v>151</v>
      </c>
      <c r="I159" s="95" t="s">
        <v>99</v>
      </c>
      <c r="J159" s="103">
        <v>40396481</v>
      </c>
      <c r="K159" s="103">
        <v>40303081</v>
      </c>
      <c r="L159" s="144">
        <f t="shared" si="8"/>
        <v>99.77</v>
      </c>
      <c r="M159" s="5"/>
      <c r="N159" s="5"/>
    </row>
    <row r="160" spans="1:14" ht="195" customHeight="1">
      <c r="A160" s="28">
        <v>5</v>
      </c>
      <c r="B160" s="29">
        <v>2</v>
      </c>
      <c r="C160" s="30">
        <v>2</v>
      </c>
      <c r="D160" s="30">
        <v>3</v>
      </c>
      <c r="E160" s="31">
        <v>24</v>
      </c>
      <c r="F160" s="30">
        <v>4</v>
      </c>
      <c r="G160" s="32">
        <v>275</v>
      </c>
      <c r="H160" s="33">
        <v>151</v>
      </c>
      <c r="I160" s="95" t="s">
        <v>100</v>
      </c>
      <c r="J160" s="103">
        <v>0</v>
      </c>
      <c r="K160" s="103">
        <v>0</v>
      </c>
      <c r="L160" s="144">
        <v>0</v>
      </c>
      <c r="M160" s="5"/>
      <c r="N160" s="5"/>
    </row>
    <row r="161" spans="1:14" ht="168" customHeight="1">
      <c r="A161" s="28">
        <v>5</v>
      </c>
      <c r="B161" s="29">
        <v>2</v>
      </c>
      <c r="C161" s="30">
        <v>2</v>
      </c>
      <c r="D161" s="30">
        <v>3</v>
      </c>
      <c r="E161" s="31">
        <v>24</v>
      </c>
      <c r="F161" s="30">
        <v>4</v>
      </c>
      <c r="G161" s="32">
        <v>640</v>
      </c>
      <c r="H161" s="33">
        <v>151</v>
      </c>
      <c r="I161" s="62" t="s">
        <v>159</v>
      </c>
      <c r="J161" s="103">
        <v>83301.96</v>
      </c>
      <c r="K161" s="103">
        <v>82798.73</v>
      </c>
      <c r="L161" s="144">
        <f aca="true" t="shared" si="9" ref="L161:L189">ROUND(K161/J161*100,2)</f>
        <v>99.4</v>
      </c>
      <c r="M161" s="5"/>
      <c r="N161" s="5"/>
    </row>
    <row r="162" spans="1:14" ht="141.75" customHeight="1">
      <c r="A162" s="28">
        <v>5</v>
      </c>
      <c r="B162" s="29">
        <v>2</v>
      </c>
      <c r="C162" s="30">
        <v>2</v>
      </c>
      <c r="D162" s="30">
        <v>3</v>
      </c>
      <c r="E162" s="31">
        <v>24</v>
      </c>
      <c r="F162" s="30">
        <v>4</v>
      </c>
      <c r="G162" s="32">
        <v>7429</v>
      </c>
      <c r="H162" s="33">
        <v>151</v>
      </c>
      <c r="I162" s="62" t="s">
        <v>109</v>
      </c>
      <c r="J162" s="103">
        <v>112700</v>
      </c>
      <c r="K162" s="103">
        <v>112700</v>
      </c>
      <c r="L162" s="144">
        <f t="shared" si="9"/>
        <v>100</v>
      </c>
      <c r="M162" s="5"/>
      <c r="N162" s="5"/>
    </row>
    <row r="163" spans="1:14" ht="264.75" customHeight="1">
      <c r="A163" s="28">
        <v>5</v>
      </c>
      <c r="B163" s="29">
        <v>2</v>
      </c>
      <c r="C163" s="30">
        <v>2</v>
      </c>
      <c r="D163" s="30">
        <v>3</v>
      </c>
      <c r="E163" s="31">
        <v>24</v>
      </c>
      <c r="F163" s="30">
        <v>4</v>
      </c>
      <c r="G163" s="32">
        <v>7513</v>
      </c>
      <c r="H163" s="33">
        <v>151</v>
      </c>
      <c r="I163" s="40" t="s">
        <v>108</v>
      </c>
      <c r="J163" s="103">
        <v>29033500</v>
      </c>
      <c r="K163" s="103">
        <v>29033500</v>
      </c>
      <c r="L163" s="144">
        <f t="shared" si="9"/>
        <v>100</v>
      </c>
      <c r="M163" s="5"/>
      <c r="N163" s="5"/>
    </row>
    <row r="164" spans="1:14" ht="80.25" customHeight="1">
      <c r="A164" s="28">
        <v>5</v>
      </c>
      <c r="B164" s="29">
        <v>2</v>
      </c>
      <c r="C164" s="30">
        <v>2</v>
      </c>
      <c r="D164" s="30">
        <v>3</v>
      </c>
      <c r="E164" s="31">
        <v>24</v>
      </c>
      <c r="F164" s="30">
        <v>4</v>
      </c>
      <c r="G164" s="32">
        <v>7514</v>
      </c>
      <c r="H164" s="33">
        <v>151</v>
      </c>
      <c r="I164" s="40" t="s">
        <v>77</v>
      </c>
      <c r="J164" s="103">
        <v>617200</v>
      </c>
      <c r="K164" s="103">
        <v>617200</v>
      </c>
      <c r="L164" s="144">
        <f t="shared" si="9"/>
        <v>100</v>
      </c>
      <c r="M164" s="5"/>
      <c r="N164" s="5"/>
    </row>
    <row r="165" spans="1:14" ht="188.25" customHeight="1">
      <c r="A165" s="28">
        <v>5</v>
      </c>
      <c r="B165" s="29">
        <v>2</v>
      </c>
      <c r="C165" s="30">
        <v>2</v>
      </c>
      <c r="D165" s="30">
        <v>3</v>
      </c>
      <c r="E165" s="31">
        <v>24</v>
      </c>
      <c r="F165" s="30">
        <v>4</v>
      </c>
      <c r="G165" s="32">
        <v>7518</v>
      </c>
      <c r="H165" s="33">
        <v>151</v>
      </c>
      <c r="I165" s="95" t="s">
        <v>106</v>
      </c>
      <c r="J165" s="103">
        <v>808400</v>
      </c>
      <c r="K165" s="103">
        <v>807654.06</v>
      </c>
      <c r="L165" s="144">
        <f t="shared" si="9"/>
        <v>99.91</v>
      </c>
      <c r="M165" s="5"/>
      <c r="N165" s="5"/>
    </row>
    <row r="166" spans="1:14" ht="136.5" customHeight="1">
      <c r="A166" s="28">
        <v>5</v>
      </c>
      <c r="B166" s="29">
        <v>2</v>
      </c>
      <c r="C166" s="30">
        <v>2</v>
      </c>
      <c r="D166" s="30">
        <v>3</v>
      </c>
      <c r="E166" s="31">
        <v>24</v>
      </c>
      <c r="F166" s="30">
        <v>4</v>
      </c>
      <c r="G166" s="32">
        <v>7519</v>
      </c>
      <c r="H166" s="33">
        <v>151</v>
      </c>
      <c r="I166" s="96" t="s">
        <v>110</v>
      </c>
      <c r="J166" s="103">
        <v>8200</v>
      </c>
      <c r="K166" s="103">
        <v>8100</v>
      </c>
      <c r="L166" s="144">
        <f t="shared" si="9"/>
        <v>98.78</v>
      </c>
      <c r="M166" s="5"/>
      <c r="N166" s="5"/>
    </row>
    <row r="167" spans="1:14" ht="156.75" customHeight="1">
      <c r="A167" s="28">
        <v>5</v>
      </c>
      <c r="B167" s="29">
        <v>2</v>
      </c>
      <c r="C167" s="30">
        <v>2</v>
      </c>
      <c r="D167" s="30">
        <v>3</v>
      </c>
      <c r="E167" s="31">
        <v>24</v>
      </c>
      <c r="F167" s="30">
        <v>4</v>
      </c>
      <c r="G167" s="32">
        <v>7552</v>
      </c>
      <c r="H167" s="33">
        <v>151</v>
      </c>
      <c r="I167" s="40" t="s">
        <v>78</v>
      </c>
      <c r="J167" s="103">
        <v>2061800</v>
      </c>
      <c r="K167" s="103">
        <v>2061800</v>
      </c>
      <c r="L167" s="144">
        <f t="shared" si="9"/>
        <v>100</v>
      </c>
      <c r="M167" s="5"/>
      <c r="N167" s="5"/>
    </row>
    <row r="168" spans="1:14" ht="222.75" customHeight="1">
      <c r="A168" s="28">
        <v>5</v>
      </c>
      <c r="B168" s="29">
        <v>2</v>
      </c>
      <c r="C168" s="30">
        <v>2</v>
      </c>
      <c r="D168" s="30">
        <v>3</v>
      </c>
      <c r="E168" s="31">
        <v>24</v>
      </c>
      <c r="F168" s="30">
        <v>4</v>
      </c>
      <c r="G168" s="32">
        <v>7554</v>
      </c>
      <c r="H168" s="33">
        <v>151</v>
      </c>
      <c r="I168" s="95" t="s">
        <v>79</v>
      </c>
      <c r="J168" s="103">
        <v>1548900</v>
      </c>
      <c r="K168" s="103">
        <v>1390250</v>
      </c>
      <c r="L168" s="144">
        <f t="shared" si="9"/>
        <v>89.76</v>
      </c>
      <c r="M168" s="5"/>
      <c r="N168" s="5"/>
    </row>
    <row r="169" spans="1:15" s="4" customFormat="1" ht="244.5" customHeight="1">
      <c r="A169" s="28">
        <v>5</v>
      </c>
      <c r="B169" s="29">
        <v>2</v>
      </c>
      <c r="C169" s="30">
        <v>2</v>
      </c>
      <c r="D169" s="30">
        <v>3</v>
      </c>
      <c r="E169" s="31">
        <v>24</v>
      </c>
      <c r="F169" s="30">
        <v>4</v>
      </c>
      <c r="G169" s="32">
        <v>7564</v>
      </c>
      <c r="H169" s="33">
        <v>151</v>
      </c>
      <c r="I169" s="40" t="s">
        <v>103</v>
      </c>
      <c r="J169" s="103">
        <v>255565000</v>
      </c>
      <c r="K169" s="103">
        <v>254441960</v>
      </c>
      <c r="L169" s="144">
        <f t="shared" si="9"/>
        <v>99.56</v>
      </c>
      <c r="M169" s="12"/>
      <c r="N169" s="12"/>
      <c r="O169" s="12"/>
    </row>
    <row r="170" spans="1:15" ht="150.75" customHeight="1">
      <c r="A170" s="28">
        <v>5</v>
      </c>
      <c r="B170" s="29">
        <v>2</v>
      </c>
      <c r="C170" s="30">
        <v>2</v>
      </c>
      <c r="D170" s="30">
        <v>3</v>
      </c>
      <c r="E170" s="31">
        <v>24</v>
      </c>
      <c r="F170" s="30">
        <v>4</v>
      </c>
      <c r="G170" s="32">
        <v>7566</v>
      </c>
      <c r="H170" s="33">
        <v>151</v>
      </c>
      <c r="I170" s="40" t="s">
        <v>105</v>
      </c>
      <c r="J170" s="103">
        <v>5698600</v>
      </c>
      <c r="K170" s="103">
        <v>5538600</v>
      </c>
      <c r="L170" s="144">
        <f t="shared" si="9"/>
        <v>97.19</v>
      </c>
      <c r="M170" s="13"/>
      <c r="N170" s="13"/>
      <c r="O170" s="13"/>
    </row>
    <row r="171" spans="1:15" ht="135" customHeight="1">
      <c r="A171" s="28">
        <v>5</v>
      </c>
      <c r="B171" s="29">
        <v>2</v>
      </c>
      <c r="C171" s="30">
        <v>2</v>
      </c>
      <c r="D171" s="30">
        <v>3</v>
      </c>
      <c r="E171" s="31">
        <v>24</v>
      </c>
      <c r="F171" s="30">
        <v>4</v>
      </c>
      <c r="G171" s="32">
        <v>7570</v>
      </c>
      <c r="H171" s="33">
        <v>151</v>
      </c>
      <c r="I171" s="40" t="s">
        <v>107</v>
      </c>
      <c r="J171" s="103">
        <v>5090700</v>
      </c>
      <c r="K171" s="103">
        <v>5090700</v>
      </c>
      <c r="L171" s="144">
        <f t="shared" si="9"/>
        <v>100</v>
      </c>
      <c r="M171" s="13"/>
      <c r="N171" s="13"/>
      <c r="O171" s="13"/>
    </row>
    <row r="172" spans="1:15" ht="257.25" customHeight="1">
      <c r="A172" s="28">
        <v>5</v>
      </c>
      <c r="B172" s="29">
        <v>2</v>
      </c>
      <c r="C172" s="30">
        <v>2</v>
      </c>
      <c r="D172" s="30">
        <v>3</v>
      </c>
      <c r="E172" s="31">
        <v>24</v>
      </c>
      <c r="F172" s="30">
        <v>4</v>
      </c>
      <c r="G172" s="32">
        <v>7588</v>
      </c>
      <c r="H172" s="33">
        <v>151</v>
      </c>
      <c r="I172" s="40" t="s">
        <v>101</v>
      </c>
      <c r="J172" s="103">
        <v>259672800</v>
      </c>
      <c r="K172" s="103">
        <v>256384531</v>
      </c>
      <c r="L172" s="144">
        <f t="shared" si="9"/>
        <v>98.73</v>
      </c>
      <c r="M172" s="13"/>
      <c r="N172" s="13"/>
      <c r="O172" s="13"/>
    </row>
    <row r="173" spans="1:15" s="4" customFormat="1" ht="117.75" customHeight="1">
      <c r="A173" s="28">
        <v>5</v>
      </c>
      <c r="B173" s="29">
        <v>2</v>
      </c>
      <c r="C173" s="30">
        <v>2</v>
      </c>
      <c r="D173" s="30">
        <v>3</v>
      </c>
      <c r="E173" s="31">
        <v>24</v>
      </c>
      <c r="F173" s="30">
        <v>4</v>
      </c>
      <c r="G173" s="32">
        <v>7604</v>
      </c>
      <c r="H173" s="33">
        <v>151</v>
      </c>
      <c r="I173" s="40" t="s">
        <v>80</v>
      </c>
      <c r="J173" s="103">
        <v>1232900</v>
      </c>
      <c r="K173" s="103">
        <v>1232900</v>
      </c>
      <c r="L173" s="144">
        <f t="shared" si="9"/>
        <v>100</v>
      </c>
      <c r="M173" s="12"/>
      <c r="N173" s="12"/>
      <c r="O173" s="12"/>
    </row>
    <row r="174" spans="1:12" s="135" customFormat="1" ht="153.75" customHeight="1">
      <c r="A174" s="137">
        <v>5</v>
      </c>
      <c r="B174" s="138">
        <v>2</v>
      </c>
      <c r="C174" s="139">
        <v>2</v>
      </c>
      <c r="D174" s="139">
        <v>3</v>
      </c>
      <c r="E174" s="140">
        <v>29</v>
      </c>
      <c r="F174" s="139">
        <v>4</v>
      </c>
      <c r="G174" s="141">
        <v>0</v>
      </c>
      <c r="H174" s="142">
        <v>151</v>
      </c>
      <c r="I174" s="86" t="s">
        <v>102</v>
      </c>
      <c r="J174" s="102">
        <v>17280100</v>
      </c>
      <c r="K174" s="102">
        <v>17280100</v>
      </c>
      <c r="L174" s="109">
        <f t="shared" si="9"/>
        <v>100</v>
      </c>
    </row>
    <row r="175" spans="1:12" s="135" customFormat="1" ht="169.5" customHeight="1">
      <c r="A175" s="137">
        <v>5</v>
      </c>
      <c r="B175" s="138">
        <v>2</v>
      </c>
      <c r="C175" s="139">
        <v>2</v>
      </c>
      <c r="D175" s="139">
        <v>3</v>
      </c>
      <c r="E175" s="140">
        <v>119</v>
      </c>
      <c r="F175" s="139">
        <v>4</v>
      </c>
      <c r="G175" s="141">
        <v>9000</v>
      </c>
      <c r="H175" s="142">
        <v>151</v>
      </c>
      <c r="I175" s="86" t="s">
        <v>124</v>
      </c>
      <c r="J175" s="102">
        <v>889500</v>
      </c>
      <c r="K175" s="102">
        <v>889500</v>
      </c>
      <c r="L175" s="109">
        <f t="shared" si="9"/>
        <v>100</v>
      </c>
    </row>
    <row r="176" spans="1:12" s="135" customFormat="1" ht="51" customHeight="1">
      <c r="A176" s="137">
        <v>5</v>
      </c>
      <c r="B176" s="138">
        <v>2</v>
      </c>
      <c r="C176" s="139">
        <v>2</v>
      </c>
      <c r="D176" s="139">
        <v>3</v>
      </c>
      <c r="E176" s="140">
        <v>121</v>
      </c>
      <c r="F176" s="139">
        <v>4</v>
      </c>
      <c r="G176" s="141">
        <v>0</v>
      </c>
      <c r="H176" s="142">
        <v>151</v>
      </c>
      <c r="I176" s="86" t="s">
        <v>160</v>
      </c>
      <c r="J176" s="102">
        <v>97440</v>
      </c>
      <c r="K176" s="102">
        <v>83073.98</v>
      </c>
      <c r="L176" s="109">
        <f t="shared" si="9"/>
        <v>85.26</v>
      </c>
    </row>
    <row r="177" spans="1:15" s="4" customFormat="1" ht="283.5" customHeight="1">
      <c r="A177" s="28">
        <v>5</v>
      </c>
      <c r="B177" s="29">
        <v>2</v>
      </c>
      <c r="C177" s="30">
        <v>2</v>
      </c>
      <c r="D177" s="30">
        <v>3</v>
      </c>
      <c r="E177" s="31">
        <v>999</v>
      </c>
      <c r="F177" s="30">
        <v>4</v>
      </c>
      <c r="G177" s="32">
        <v>7408</v>
      </c>
      <c r="H177" s="33">
        <v>151</v>
      </c>
      <c r="I177" s="86" t="s">
        <v>121</v>
      </c>
      <c r="J177" s="102">
        <v>124275300</v>
      </c>
      <c r="K177" s="102">
        <v>122368154</v>
      </c>
      <c r="L177" s="109">
        <f t="shared" si="9"/>
        <v>98.47</v>
      </c>
      <c r="M177" s="12"/>
      <c r="N177" s="12"/>
      <c r="O177" s="12"/>
    </row>
    <row r="178" spans="1:15" ht="249.75" customHeight="1">
      <c r="A178" s="28">
        <v>5</v>
      </c>
      <c r="B178" s="29">
        <v>2</v>
      </c>
      <c r="C178" s="30">
        <v>2</v>
      </c>
      <c r="D178" s="30">
        <v>3</v>
      </c>
      <c r="E178" s="31">
        <v>999</v>
      </c>
      <c r="F178" s="30">
        <v>4</v>
      </c>
      <c r="G178" s="32">
        <v>7409</v>
      </c>
      <c r="H178" s="33">
        <v>151</v>
      </c>
      <c r="I178" s="94" t="s">
        <v>104</v>
      </c>
      <c r="J178" s="102">
        <v>61297000</v>
      </c>
      <c r="K178" s="102">
        <v>60368011</v>
      </c>
      <c r="L178" s="109">
        <f t="shared" si="9"/>
        <v>98.48</v>
      </c>
      <c r="M178" s="13"/>
      <c r="N178" s="13"/>
      <c r="O178" s="13"/>
    </row>
    <row r="179" spans="1:15" ht="30.75" customHeight="1">
      <c r="A179" s="28">
        <v>0</v>
      </c>
      <c r="B179" s="29">
        <v>2</v>
      </c>
      <c r="C179" s="30">
        <v>2</v>
      </c>
      <c r="D179" s="30">
        <v>4</v>
      </c>
      <c r="E179" s="31">
        <v>0</v>
      </c>
      <c r="F179" s="30">
        <v>0</v>
      </c>
      <c r="G179" s="32">
        <v>0</v>
      </c>
      <c r="H179" s="33">
        <v>151</v>
      </c>
      <c r="I179" s="34" t="s">
        <v>40</v>
      </c>
      <c r="J179" s="99">
        <f>J180</f>
        <v>3700</v>
      </c>
      <c r="K179" s="99">
        <f>K180</f>
        <v>3700</v>
      </c>
      <c r="L179" s="111">
        <f t="shared" si="9"/>
        <v>100</v>
      </c>
      <c r="M179" s="13"/>
      <c r="N179" s="13"/>
      <c r="O179" s="13"/>
    </row>
    <row r="180" spans="1:15" ht="56.25">
      <c r="A180" s="28">
        <v>5</v>
      </c>
      <c r="B180" s="29">
        <v>2</v>
      </c>
      <c r="C180" s="30">
        <v>2</v>
      </c>
      <c r="D180" s="30">
        <v>4</v>
      </c>
      <c r="E180" s="31">
        <v>25</v>
      </c>
      <c r="F180" s="30">
        <v>4</v>
      </c>
      <c r="G180" s="32">
        <v>0</v>
      </c>
      <c r="H180" s="33">
        <v>151</v>
      </c>
      <c r="I180" s="39" t="s">
        <v>96</v>
      </c>
      <c r="J180" s="100">
        <v>3700</v>
      </c>
      <c r="K180" s="100">
        <v>3700</v>
      </c>
      <c r="L180" s="109">
        <f t="shared" si="9"/>
        <v>100</v>
      </c>
      <c r="M180" s="13"/>
      <c r="N180" s="13"/>
      <c r="O180" s="13"/>
    </row>
    <row r="181" spans="1:12" s="134" customFormat="1" ht="18.75">
      <c r="A181" s="127">
        <v>0</v>
      </c>
      <c r="B181" s="128">
        <v>2</v>
      </c>
      <c r="C181" s="129">
        <v>7</v>
      </c>
      <c r="D181" s="129">
        <v>0</v>
      </c>
      <c r="E181" s="130">
        <v>0</v>
      </c>
      <c r="F181" s="129">
        <v>0</v>
      </c>
      <c r="G181" s="131">
        <v>0</v>
      </c>
      <c r="H181" s="132">
        <v>0</v>
      </c>
      <c r="I181" s="34" t="s">
        <v>147</v>
      </c>
      <c r="J181" s="99">
        <f>J182</f>
        <v>15545000</v>
      </c>
      <c r="K181" s="99">
        <f>K182</f>
        <v>15383781.42</v>
      </c>
      <c r="L181" s="111">
        <f t="shared" si="9"/>
        <v>98.96</v>
      </c>
    </row>
    <row r="182" spans="1:15" ht="37.5">
      <c r="A182" s="28">
        <v>0</v>
      </c>
      <c r="B182" s="29">
        <v>2</v>
      </c>
      <c r="C182" s="30">
        <v>7</v>
      </c>
      <c r="D182" s="30">
        <v>4</v>
      </c>
      <c r="E182" s="31">
        <v>50</v>
      </c>
      <c r="F182" s="30">
        <v>4</v>
      </c>
      <c r="G182" s="32">
        <v>0</v>
      </c>
      <c r="H182" s="33">
        <v>180</v>
      </c>
      <c r="I182" s="39" t="s">
        <v>146</v>
      </c>
      <c r="J182" s="100">
        <f>SUM(J183:J186)</f>
        <v>15545000</v>
      </c>
      <c r="K182" s="100">
        <f>SUM(K183:K186)</f>
        <v>15383781.42</v>
      </c>
      <c r="L182" s="109">
        <f t="shared" si="9"/>
        <v>98.96</v>
      </c>
      <c r="M182" s="13"/>
      <c r="N182" s="13"/>
      <c r="O182" s="13"/>
    </row>
    <row r="183" spans="1:15" ht="37.5">
      <c r="A183" s="28">
        <v>13</v>
      </c>
      <c r="B183" s="29">
        <v>2</v>
      </c>
      <c r="C183" s="30">
        <v>7</v>
      </c>
      <c r="D183" s="30">
        <v>4</v>
      </c>
      <c r="E183" s="31">
        <v>50</v>
      </c>
      <c r="F183" s="30">
        <v>4</v>
      </c>
      <c r="G183" s="32">
        <v>0</v>
      </c>
      <c r="H183" s="33">
        <v>180</v>
      </c>
      <c r="I183" s="39" t="s">
        <v>146</v>
      </c>
      <c r="J183" s="100">
        <v>13000000</v>
      </c>
      <c r="K183" s="100">
        <v>12838781.42</v>
      </c>
      <c r="L183" s="109">
        <f t="shared" si="9"/>
        <v>98.76</v>
      </c>
      <c r="M183" s="13"/>
      <c r="N183" s="13"/>
      <c r="O183" s="13"/>
    </row>
    <row r="184" spans="1:15" ht="37.5">
      <c r="A184" s="28">
        <v>14</v>
      </c>
      <c r="B184" s="29">
        <v>2</v>
      </c>
      <c r="C184" s="30">
        <v>7</v>
      </c>
      <c r="D184" s="30">
        <v>4</v>
      </c>
      <c r="E184" s="31">
        <v>50</v>
      </c>
      <c r="F184" s="30">
        <v>4</v>
      </c>
      <c r="G184" s="32">
        <v>0</v>
      </c>
      <c r="H184" s="33">
        <v>180</v>
      </c>
      <c r="I184" s="39" t="s">
        <v>146</v>
      </c>
      <c r="J184" s="100">
        <v>1366200</v>
      </c>
      <c r="K184" s="100">
        <v>1366200</v>
      </c>
      <c r="L184" s="109">
        <f t="shared" si="9"/>
        <v>100</v>
      </c>
      <c r="M184" s="13"/>
      <c r="N184" s="13"/>
      <c r="O184" s="13"/>
    </row>
    <row r="185" spans="1:15" ht="37.5">
      <c r="A185" s="28">
        <v>18</v>
      </c>
      <c r="B185" s="29">
        <v>2</v>
      </c>
      <c r="C185" s="30">
        <v>7</v>
      </c>
      <c r="D185" s="30">
        <v>4</v>
      </c>
      <c r="E185" s="31">
        <v>50</v>
      </c>
      <c r="F185" s="30">
        <v>4</v>
      </c>
      <c r="G185" s="32">
        <v>0</v>
      </c>
      <c r="H185" s="33">
        <v>180</v>
      </c>
      <c r="I185" s="39" t="s">
        <v>146</v>
      </c>
      <c r="J185" s="100">
        <v>910000</v>
      </c>
      <c r="K185" s="100">
        <v>910000</v>
      </c>
      <c r="L185" s="109">
        <f t="shared" si="9"/>
        <v>100</v>
      </c>
      <c r="M185" s="13"/>
      <c r="N185" s="13"/>
      <c r="O185" s="13"/>
    </row>
    <row r="186" spans="1:15" ht="37.5">
      <c r="A186" s="28">
        <v>19</v>
      </c>
      <c r="B186" s="29">
        <v>2</v>
      </c>
      <c r="C186" s="30">
        <v>7</v>
      </c>
      <c r="D186" s="30">
        <v>4</v>
      </c>
      <c r="E186" s="31">
        <v>50</v>
      </c>
      <c r="F186" s="30">
        <v>4</v>
      </c>
      <c r="G186" s="32">
        <v>0</v>
      </c>
      <c r="H186" s="33">
        <v>180</v>
      </c>
      <c r="I186" s="39" t="s">
        <v>146</v>
      </c>
      <c r="J186" s="100">
        <v>268800</v>
      </c>
      <c r="K186" s="100">
        <v>268800</v>
      </c>
      <c r="L186" s="109">
        <f t="shared" si="9"/>
        <v>100</v>
      </c>
      <c r="M186" s="13"/>
      <c r="N186" s="13"/>
      <c r="O186" s="13"/>
    </row>
    <row r="187" spans="1:15" ht="56.25">
      <c r="A187" s="28">
        <v>0</v>
      </c>
      <c r="B187" s="52">
        <v>2</v>
      </c>
      <c r="C187" s="53">
        <v>19</v>
      </c>
      <c r="D187" s="53">
        <v>0</v>
      </c>
      <c r="E187" s="28">
        <v>0</v>
      </c>
      <c r="F187" s="53">
        <v>0</v>
      </c>
      <c r="G187" s="54">
        <v>0</v>
      </c>
      <c r="H187" s="55">
        <v>151</v>
      </c>
      <c r="I187" s="97" t="s">
        <v>122</v>
      </c>
      <c r="J187" s="119">
        <f>J188</f>
        <v>-710790.29</v>
      </c>
      <c r="K187" s="119">
        <f>K188</f>
        <v>-710790.29</v>
      </c>
      <c r="L187" s="111">
        <f t="shared" si="9"/>
        <v>100</v>
      </c>
      <c r="M187" s="13"/>
      <c r="N187" s="13"/>
      <c r="O187" s="13"/>
    </row>
    <row r="188" spans="1:15" ht="62.25" customHeight="1" thickBot="1">
      <c r="A188" s="63">
        <v>5</v>
      </c>
      <c r="B188" s="64">
        <v>2</v>
      </c>
      <c r="C188" s="65">
        <v>19</v>
      </c>
      <c r="D188" s="65">
        <v>4</v>
      </c>
      <c r="E188" s="63">
        <v>0</v>
      </c>
      <c r="F188" s="65">
        <v>4</v>
      </c>
      <c r="G188" s="66">
        <v>0</v>
      </c>
      <c r="H188" s="67">
        <v>151</v>
      </c>
      <c r="I188" s="68" t="s">
        <v>123</v>
      </c>
      <c r="J188" s="116">
        <v>-710790.29</v>
      </c>
      <c r="K188" s="116">
        <v>-710790.29</v>
      </c>
      <c r="L188" s="109">
        <f t="shared" si="9"/>
        <v>100</v>
      </c>
      <c r="M188" s="13"/>
      <c r="N188" s="13"/>
      <c r="O188" s="13"/>
    </row>
    <row r="189" spans="1:15" s="1" customFormat="1" ht="36" customHeight="1" thickBot="1">
      <c r="A189" s="177" t="s">
        <v>41</v>
      </c>
      <c r="B189" s="178"/>
      <c r="C189" s="178"/>
      <c r="D189" s="178"/>
      <c r="E189" s="178"/>
      <c r="F189" s="178"/>
      <c r="G189" s="178"/>
      <c r="H189" s="178"/>
      <c r="I189" s="179"/>
      <c r="J189" s="110">
        <f>J15+J117</f>
        <v>2281152782.78</v>
      </c>
      <c r="K189" s="110">
        <f>K15+K117</f>
        <v>2271963175.08</v>
      </c>
      <c r="L189" s="111">
        <f t="shared" si="9"/>
        <v>99.6</v>
      </c>
      <c r="M189" s="8"/>
      <c r="N189" s="8"/>
      <c r="O189" s="8"/>
    </row>
    <row r="190" spans="1:15" ht="18.75">
      <c r="A190" s="17"/>
      <c r="B190" s="17"/>
      <c r="C190" s="17"/>
      <c r="D190" s="17"/>
      <c r="E190" s="17"/>
      <c r="F190" s="17"/>
      <c r="G190" s="17"/>
      <c r="H190" s="17"/>
      <c r="I190" s="17"/>
      <c r="J190" s="20"/>
      <c r="K190" s="20"/>
      <c r="L190" s="20"/>
      <c r="M190" s="13"/>
      <c r="N190" s="13"/>
      <c r="O190" s="13"/>
    </row>
    <row r="191" spans="1:15" ht="12.75">
      <c r="A191" s="18"/>
      <c r="B191" s="18"/>
      <c r="C191" s="18"/>
      <c r="D191" s="18"/>
      <c r="E191" s="18"/>
      <c r="F191" s="18"/>
      <c r="G191" s="18"/>
      <c r="H191" s="18"/>
      <c r="I191" s="18"/>
      <c r="J191" s="19"/>
      <c r="K191" s="19"/>
      <c r="L191" s="19"/>
      <c r="M191" s="13"/>
      <c r="N191" s="13"/>
      <c r="O191" s="13"/>
    </row>
    <row r="192" spans="1:15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6"/>
      <c r="M192" s="13"/>
      <c r="N192" s="13"/>
      <c r="O192" s="13"/>
    </row>
    <row r="193" spans="1:15" ht="12.75">
      <c r="A193" s="5"/>
      <c r="B193" s="5"/>
      <c r="C193" s="5"/>
      <c r="D193" s="5"/>
      <c r="E193" s="5"/>
      <c r="F193" s="5"/>
      <c r="G193" s="5"/>
      <c r="H193" s="5"/>
      <c r="I193" s="5"/>
      <c r="J193" s="15"/>
      <c r="K193" s="15"/>
      <c r="L193" s="15"/>
      <c r="M193" s="13"/>
      <c r="N193" s="13"/>
      <c r="O193" s="13"/>
    </row>
    <row r="194" spans="1:1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6"/>
      <c r="M194" s="13"/>
      <c r="N194" s="13"/>
      <c r="O194" s="13"/>
    </row>
    <row r="195" spans="1:1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  <c r="M195" s="13"/>
      <c r="N195" s="13"/>
      <c r="O195" s="13"/>
    </row>
    <row r="196" spans="1:15" ht="12.75">
      <c r="A196" s="5"/>
      <c r="B196" s="5"/>
      <c r="C196" s="5"/>
      <c r="D196" s="5"/>
      <c r="E196" s="5"/>
      <c r="F196" s="5"/>
      <c r="G196" s="5"/>
      <c r="H196" s="5"/>
      <c r="I196" s="5"/>
      <c r="J196" s="15"/>
      <c r="K196" s="15"/>
      <c r="L196" s="15"/>
      <c r="M196" s="13"/>
      <c r="N196" s="13"/>
      <c r="O196" s="13"/>
    </row>
    <row r="197" spans="1:15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6"/>
      <c r="M197" s="13"/>
      <c r="N197" s="13"/>
      <c r="O197" s="13"/>
    </row>
    <row r="198" spans="1:15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  <c r="M198" s="13"/>
      <c r="N198" s="13"/>
      <c r="O198" s="13"/>
    </row>
    <row r="199" spans="1:15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6"/>
      <c r="M199" s="13"/>
      <c r="N199" s="13"/>
      <c r="O199" s="13"/>
    </row>
    <row r="200" spans="1:15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"/>
      <c r="M200" s="13"/>
      <c r="N200" s="13"/>
      <c r="O200" s="13"/>
    </row>
    <row r="201" spans="1:15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6"/>
      <c r="M201" s="13"/>
      <c r="N201" s="13"/>
      <c r="O201" s="13"/>
    </row>
    <row r="202" spans="1:15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6"/>
      <c r="M202" s="13"/>
      <c r="N202" s="13"/>
      <c r="O202" s="13"/>
    </row>
    <row r="203" spans="1:15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6"/>
      <c r="M203" s="13"/>
      <c r="N203" s="13"/>
      <c r="O203" s="13"/>
    </row>
    <row r="204" spans="1:15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6"/>
      <c r="M204" s="13"/>
      <c r="N204" s="13"/>
      <c r="O204" s="13"/>
    </row>
    <row r="205" spans="1:15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6"/>
      <c r="M205" s="13"/>
      <c r="N205" s="13"/>
      <c r="O205" s="13"/>
    </row>
    <row r="206" spans="1:15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6"/>
      <c r="M206" s="13"/>
      <c r="N206" s="13"/>
      <c r="O206" s="13"/>
    </row>
    <row r="207" spans="1:15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4"/>
      <c r="M207" s="13"/>
      <c r="N207" s="13"/>
      <c r="O207" s="13"/>
    </row>
    <row r="208" spans="1:15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4"/>
      <c r="M208" s="13"/>
      <c r="N208" s="13"/>
      <c r="O208" s="13"/>
    </row>
    <row r="209" spans="1:15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4"/>
      <c r="M209" s="13"/>
      <c r="N209" s="13"/>
      <c r="O209" s="13"/>
    </row>
    <row r="210" spans="1:15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4"/>
      <c r="M210" s="13"/>
      <c r="N210" s="13"/>
      <c r="O210" s="13"/>
    </row>
    <row r="211" spans="1:15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4"/>
      <c r="M211" s="13"/>
      <c r="N211" s="13"/>
      <c r="O211" s="13"/>
    </row>
    <row r="212" spans="1:15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4"/>
      <c r="M212" s="13"/>
      <c r="N212" s="13"/>
      <c r="O212" s="13"/>
    </row>
    <row r="213" spans="1:15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4"/>
      <c r="M213" s="13"/>
      <c r="N213" s="13"/>
      <c r="O213" s="13"/>
    </row>
    <row r="214" spans="1:15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4"/>
      <c r="M214" s="13"/>
      <c r="N214" s="13"/>
      <c r="O214" s="13"/>
    </row>
    <row r="215" spans="1:15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4"/>
      <c r="M215" s="13"/>
      <c r="N215" s="13"/>
      <c r="O215" s="13"/>
    </row>
    <row r="216" spans="1:15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4"/>
      <c r="M216" s="13"/>
      <c r="N216" s="13"/>
      <c r="O216" s="13"/>
    </row>
    <row r="217" spans="1:15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4"/>
      <c r="M217" s="13"/>
      <c r="N217" s="13"/>
      <c r="O217" s="13"/>
    </row>
    <row r="218" spans="1:15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4"/>
      <c r="M218" s="13"/>
      <c r="N218" s="13"/>
      <c r="O218" s="13"/>
    </row>
    <row r="219" spans="1:15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4"/>
      <c r="M219" s="13"/>
      <c r="N219" s="13"/>
      <c r="O219" s="13"/>
    </row>
    <row r="220" spans="1:15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4"/>
      <c r="M220" s="13"/>
      <c r="N220" s="13"/>
      <c r="O220" s="13"/>
    </row>
    <row r="221" spans="1:15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4"/>
      <c r="M221" s="13"/>
      <c r="N221" s="13"/>
      <c r="O221" s="13"/>
    </row>
    <row r="222" spans="1:15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4"/>
      <c r="M222" s="13"/>
      <c r="N222" s="13"/>
      <c r="O222" s="13"/>
    </row>
    <row r="223" spans="1:15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4"/>
      <c r="M223" s="13"/>
      <c r="N223" s="13"/>
      <c r="O223" s="13"/>
    </row>
    <row r="224" spans="1:15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4"/>
      <c r="M224" s="13"/>
      <c r="N224" s="13"/>
      <c r="O224" s="13"/>
    </row>
    <row r="225" spans="1:15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4"/>
      <c r="M225" s="13"/>
      <c r="N225" s="13"/>
      <c r="O225" s="13"/>
    </row>
    <row r="226" spans="1:15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4"/>
      <c r="M226" s="13"/>
      <c r="N226" s="13"/>
      <c r="O226" s="13"/>
    </row>
    <row r="227" spans="1:15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4"/>
      <c r="M227" s="13"/>
      <c r="N227" s="13"/>
      <c r="O227" s="13"/>
    </row>
    <row r="228" spans="1:15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4"/>
      <c r="M228" s="13"/>
      <c r="N228" s="13"/>
      <c r="O228" s="13"/>
    </row>
    <row r="229" spans="1:15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4"/>
      <c r="M229" s="13"/>
      <c r="N229" s="13"/>
      <c r="O229" s="13"/>
    </row>
    <row r="230" spans="1:15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4"/>
      <c r="M230" s="13"/>
      <c r="N230" s="13"/>
      <c r="O230" s="13"/>
    </row>
    <row r="231" spans="1:15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4"/>
      <c r="M231" s="13"/>
      <c r="N231" s="13"/>
      <c r="O231" s="13"/>
    </row>
    <row r="232" spans="1:15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4"/>
      <c r="M232" s="13"/>
      <c r="N232" s="13"/>
      <c r="O232" s="13"/>
    </row>
    <row r="233" spans="1:15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4"/>
      <c r="M233" s="13"/>
      <c r="N233" s="13"/>
      <c r="O233" s="13"/>
    </row>
    <row r="234" spans="1:15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4"/>
      <c r="M234" s="13"/>
      <c r="N234" s="13"/>
      <c r="O234" s="13"/>
    </row>
    <row r="235" spans="1:15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4"/>
      <c r="M235" s="13"/>
      <c r="N235" s="13"/>
      <c r="O235" s="13"/>
    </row>
    <row r="236" spans="1:15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4"/>
      <c r="M236" s="13"/>
      <c r="N236" s="13"/>
      <c r="O236" s="13"/>
    </row>
    <row r="237" spans="1:15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4"/>
      <c r="M237" s="13"/>
      <c r="N237" s="13"/>
      <c r="O237" s="13"/>
    </row>
    <row r="238" spans="1:15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4"/>
      <c r="M238" s="13"/>
      <c r="N238" s="13"/>
      <c r="O238" s="13"/>
    </row>
    <row r="239" spans="1:15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4"/>
      <c r="M239" s="13"/>
      <c r="N239" s="13"/>
      <c r="O239" s="13"/>
    </row>
    <row r="240" spans="1:15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4"/>
      <c r="M240" s="13"/>
      <c r="N240" s="13"/>
      <c r="O240" s="13"/>
    </row>
    <row r="241" spans="1:15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4"/>
      <c r="M241" s="13"/>
      <c r="N241" s="13"/>
      <c r="O241" s="13"/>
    </row>
    <row r="242" spans="1:15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4"/>
      <c r="M242" s="13"/>
      <c r="N242" s="13"/>
      <c r="O242" s="13"/>
    </row>
    <row r="243" spans="1:15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4"/>
      <c r="M243" s="13"/>
      <c r="N243" s="13"/>
      <c r="O243" s="13"/>
    </row>
    <row r="244" spans="1:15" ht="12.7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4"/>
      <c r="M244" s="13"/>
      <c r="N244" s="13"/>
      <c r="O244" s="13"/>
    </row>
    <row r="245" spans="1:15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4"/>
      <c r="M245" s="13"/>
      <c r="N245" s="13"/>
      <c r="O245" s="13"/>
    </row>
    <row r="246" spans="1:15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4"/>
      <c r="M246" s="13"/>
      <c r="N246" s="13"/>
      <c r="O246" s="13"/>
    </row>
    <row r="247" spans="1:15" ht="12.7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4"/>
      <c r="M247" s="13"/>
      <c r="N247" s="13"/>
      <c r="O247" s="13"/>
    </row>
    <row r="248" spans="1:15" ht="12.7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4"/>
      <c r="M248" s="13"/>
      <c r="N248" s="13"/>
      <c r="O248" s="13"/>
    </row>
    <row r="249" spans="1:15" ht="12.7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4"/>
      <c r="M249" s="13"/>
      <c r="N249" s="13"/>
      <c r="O249" s="13"/>
    </row>
    <row r="250" spans="1:15" ht="12.7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4"/>
      <c r="M250" s="13"/>
      <c r="N250" s="13"/>
      <c r="O250" s="13"/>
    </row>
    <row r="251" spans="1:15" ht="12.7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4"/>
      <c r="M251" s="13"/>
      <c r="N251" s="13"/>
      <c r="O251" s="13"/>
    </row>
    <row r="252" spans="1:15" ht="12.7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4"/>
      <c r="M252" s="13"/>
      <c r="N252" s="13"/>
      <c r="O252" s="13"/>
    </row>
    <row r="253" spans="1:15" ht="12.7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4"/>
      <c r="M253" s="13"/>
      <c r="N253" s="13"/>
      <c r="O253" s="13"/>
    </row>
    <row r="254" spans="1:15" ht="12.7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4"/>
      <c r="M254" s="13"/>
      <c r="N254" s="13"/>
      <c r="O254" s="13"/>
    </row>
    <row r="255" spans="1:15" ht="12.7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4"/>
      <c r="M255" s="13"/>
      <c r="N255" s="13"/>
      <c r="O255" s="13"/>
    </row>
    <row r="256" spans="1:15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4"/>
      <c r="M256" s="13"/>
      <c r="N256" s="13"/>
      <c r="O256" s="13"/>
    </row>
    <row r="257" spans="1:15" ht="12.7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4"/>
      <c r="M257" s="13"/>
      <c r="N257" s="13"/>
      <c r="O257" s="13"/>
    </row>
    <row r="258" spans="1:15" ht="12.7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4"/>
      <c r="M258" s="13"/>
      <c r="N258" s="13"/>
      <c r="O258" s="13"/>
    </row>
    <row r="259" spans="1:15" ht="12.7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4"/>
      <c r="M259" s="13"/>
      <c r="N259" s="13"/>
      <c r="O259" s="13"/>
    </row>
    <row r="260" spans="1:15" ht="12.7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4"/>
      <c r="M260" s="13"/>
      <c r="N260" s="13"/>
      <c r="O260" s="13"/>
    </row>
    <row r="261" spans="1:15" ht="12.7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4"/>
      <c r="M261" s="13"/>
      <c r="N261" s="13"/>
      <c r="O261" s="13"/>
    </row>
    <row r="262" spans="1:15" ht="12.7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4"/>
      <c r="M262" s="13"/>
      <c r="N262" s="13"/>
      <c r="O262" s="13"/>
    </row>
    <row r="263" spans="1:15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4"/>
      <c r="M263" s="13"/>
      <c r="N263" s="13"/>
      <c r="O263" s="13"/>
    </row>
    <row r="264" spans="1:15" ht="12.7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4"/>
      <c r="M264" s="13"/>
      <c r="N264" s="13"/>
      <c r="O264" s="13"/>
    </row>
    <row r="265" spans="1:15" ht="12.7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4"/>
      <c r="M265" s="13"/>
      <c r="N265" s="13"/>
      <c r="O265" s="13"/>
    </row>
    <row r="266" spans="1:15" ht="12.7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4"/>
      <c r="M266" s="13"/>
      <c r="N266" s="13"/>
      <c r="O266" s="13"/>
    </row>
    <row r="267" spans="1:15" ht="12.7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4"/>
      <c r="M267" s="13"/>
      <c r="N267" s="13"/>
      <c r="O267" s="13"/>
    </row>
    <row r="268" spans="1:15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4"/>
      <c r="M268" s="13"/>
      <c r="N268" s="13"/>
      <c r="O268" s="13"/>
    </row>
    <row r="269" spans="1:15" ht="12.7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4"/>
      <c r="M269" s="13"/>
      <c r="N269" s="13"/>
      <c r="O269" s="13"/>
    </row>
    <row r="270" spans="1:15" ht="12.7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4"/>
      <c r="M270" s="13"/>
      <c r="N270" s="13"/>
      <c r="O270" s="13"/>
    </row>
    <row r="271" spans="1:15" ht="12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4"/>
      <c r="M271" s="13"/>
      <c r="N271" s="13"/>
      <c r="O271" s="13"/>
    </row>
    <row r="272" spans="1:15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4"/>
      <c r="M272" s="13"/>
      <c r="N272" s="13"/>
      <c r="O272" s="13"/>
    </row>
    <row r="273" spans="1:15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4"/>
      <c r="M273" s="13"/>
      <c r="N273" s="13"/>
      <c r="O273" s="13"/>
    </row>
    <row r="274" spans="1:15" ht="12.7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4"/>
      <c r="M274" s="13"/>
      <c r="N274" s="13"/>
      <c r="O274" s="13"/>
    </row>
    <row r="275" spans="1:15" ht="12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4"/>
      <c r="M275" s="13"/>
      <c r="N275" s="13"/>
      <c r="O275" s="13"/>
    </row>
    <row r="276" spans="1:15" ht="12.7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4"/>
      <c r="M276" s="13"/>
      <c r="N276" s="13"/>
      <c r="O276" s="13"/>
    </row>
    <row r="277" spans="1:15" ht="12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4"/>
      <c r="M277" s="13"/>
      <c r="N277" s="13"/>
      <c r="O277" s="13"/>
    </row>
    <row r="278" spans="1:15" ht="12.7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4"/>
      <c r="M278" s="13"/>
      <c r="N278" s="13"/>
      <c r="O278" s="13"/>
    </row>
    <row r="279" spans="1:15" ht="12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4"/>
      <c r="M279" s="13"/>
      <c r="N279" s="13"/>
      <c r="O279" s="13"/>
    </row>
    <row r="280" spans="1:15" ht="12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4"/>
      <c r="M280" s="13"/>
      <c r="N280" s="13"/>
      <c r="O280" s="13"/>
    </row>
    <row r="281" spans="1:15" ht="12.7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4"/>
      <c r="M281" s="13"/>
      <c r="N281" s="13"/>
      <c r="O281" s="13"/>
    </row>
    <row r="282" spans="1:15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4"/>
      <c r="M282" s="13"/>
      <c r="N282" s="13"/>
      <c r="O282" s="13"/>
    </row>
    <row r="283" spans="1:15" ht="12.7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4"/>
      <c r="M283" s="13"/>
      <c r="N283" s="13"/>
      <c r="O283" s="13"/>
    </row>
    <row r="284" spans="1:15" ht="12.7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4"/>
      <c r="M284" s="13"/>
      <c r="N284" s="13"/>
      <c r="O284" s="13"/>
    </row>
    <row r="285" spans="1:15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4"/>
      <c r="M285" s="13"/>
      <c r="N285" s="13"/>
      <c r="O285" s="13"/>
    </row>
    <row r="286" spans="1:15" ht="12.7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4"/>
      <c r="M286" s="13"/>
      <c r="N286" s="13"/>
      <c r="O286" s="13"/>
    </row>
    <row r="287" spans="1:15" ht="12.7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4"/>
      <c r="M287" s="13"/>
      <c r="N287" s="13"/>
      <c r="O287" s="13"/>
    </row>
    <row r="288" spans="1:15" ht="12.7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4"/>
      <c r="M288" s="13"/>
      <c r="N288" s="13"/>
      <c r="O288" s="13"/>
    </row>
    <row r="289" spans="1:15" ht="12.7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4"/>
      <c r="M289" s="13"/>
      <c r="N289" s="13"/>
      <c r="O289" s="13"/>
    </row>
    <row r="290" spans="1:15" ht="12.7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4"/>
      <c r="M290" s="13"/>
      <c r="N290" s="13"/>
      <c r="O290" s="13"/>
    </row>
    <row r="291" spans="1:15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4"/>
      <c r="M291" s="13"/>
      <c r="N291" s="13"/>
      <c r="O291" s="13"/>
    </row>
    <row r="292" spans="1:15" ht="12.7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4"/>
      <c r="M292" s="13"/>
      <c r="N292" s="13"/>
      <c r="O292" s="13"/>
    </row>
    <row r="293" spans="1:15" ht="12.7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4"/>
      <c r="M293" s="13"/>
      <c r="N293" s="13"/>
      <c r="O293" s="13"/>
    </row>
    <row r="294" spans="1:15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4"/>
      <c r="M294" s="13"/>
      <c r="N294" s="13"/>
      <c r="O294" s="13"/>
    </row>
    <row r="295" spans="1:15" ht="12.7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4"/>
      <c r="M295" s="13"/>
      <c r="N295" s="13"/>
      <c r="O295" s="13"/>
    </row>
    <row r="296" spans="1:15" ht="12.7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4"/>
      <c r="M296" s="13"/>
      <c r="N296" s="13"/>
      <c r="O296" s="13"/>
    </row>
    <row r="297" spans="1:15" ht="12.7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4"/>
      <c r="M297" s="13"/>
      <c r="N297" s="13"/>
      <c r="O297" s="13"/>
    </row>
    <row r="298" spans="1:15" ht="12.7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4"/>
      <c r="M298" s="13"/>
      <c r="N298" s="13"/>
      <c r="O298" s="13"/>
    </row>
    <row r="299" spans="1:15" ht="12.7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4"/>
      <c r="M299" s="13"/>
      <c r="N299" s="13"/>
      <c r="O299" s="13"/>
    </row>
    <row r="300" spans="1:15" ht="12.7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4"/>
      <c r="M300" s="13"/>
      <c r="N300" s="13"/>
      <c r="O300" s="13"/>
    </row>
    <row r="301" spans="1:15" ht="12.7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4"/>
      <c r="M301" s="13"/>
      <c r="N301" s="13"/>
      <c r="O301" s="13"/>
    </row>
    <row r="302" spans="1:15" ht="12.7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4"/>
      <c r="M302" s="13"/>
      <c r="N302" s="13"/>
      <c r="O302" s="13"/>
    </row>
    <row r="303" spans="1:15" ht="12.7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4"/>
      <c r="M303" s="13"/>
      <c r="N303" s="13"/>
      <c r="O303" s="13"/>
    </row>
    <row r="304" spans="1:15" ht="12.7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4"/>
      <c r="M304" s="13"/>
      <c r="N304" s="13"/>
      <c r="O304" s="13"/>
    </row>
    <row r="305" spans="1:15" ht="12.7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4"/>
      <c r="M305" s="13"/>
      <c r="N305" s="13"/>
      <c r="O305" s="13"/>
    </row>
    <row r="306" spans="1:15" ht="12.7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4"/>
      <c r="M306" s="13"/>
      <c r="N306" s="13"/>
      <c r="O306" s="13"/>
    </row>
    <row r="307" spans="1:15" ht="12.7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4"/>
      <c r="M307" s="13"/>
      <c r="N307" s="13"/>
      <c r="O307" s="13"/>
    </row>
    <row r="308" spans="1:15" ht="12.7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4"/>
      <c r="M308" s="13"/>
      <c r="N308" s="13"/>
      <c r="O308" s="13"/>
    </row>
    <row r="309" spans="1:15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4"/>
      <c r="M309" s="13"/>
      <c r="N309" s="13"/>
      <c r="O309" s="13"/>
    </row>
    <row r="310" spans="1:15" ht="12.7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4"/>
      <c r="M310" s="13"/>
      <c r="N310" s="13"/>
      <c r="O310" s="13"/>
    </row>
    <row r="311" spans="1:15" ht="12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4"/>
      <c r="M311" s="13"/>
      <c r="N311" s="13"/>
      <c r="O311" s="13"/>
    </row>
    <row r="312" spans="1:15" ht="12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4"/>
      <c r="M312" s="13"/>
      <c r="N312" s="13"/>
      <c r="O312" s="13"/>
    </row>
    <row r="313" spans="1:15" ht="12.7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4"/>
      <c r="M313" s="13"/>
      <c r="N313" s="13"/>
      <c r="O313" s="13"/>
    </row>
    <row r="314" spans="1:15" ht="12.7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4"/>
      <c r="M314" s="13"/>
      <c r="N314" s="13"/>
      <c r="O314" s="13"/>
    </row>
    <row r="315" spans="1:15" ht="12.7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4"/>
      <c r="M315" s="13"/>
      <c r="N315" s="13"/>
      <c r="O315" s="13"/>
    </row>
    <row r="316" spans="1:15" ht="12.7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4"/>
      <c r="M316" s="13"/>
      <c r="N316" s="13"/>
      <c r="O316" s="13"/>
    </row>
    <row r="317" spans="1:15" ht="12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4"/>
      <c r="M317" s="13"/>
      <c r="N317" s="13"/>
      <c r="O317" s="13"/>
    </row>
    <row r="318" spans="1:15" ht="12.7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4"/>
      <c r="M318" s="13"/>
      <c r="N318" s="13"/>
      <c r="O318" s="13"/>
    </row>
    <row r="319" spans="1:15" ht="12.7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4"/>
      <c r="M319" s="13"/>
      <c r="N319" s="13"/>
      <c r="O319" s="13"/>
    </row>
    <row r="320" spans="1:15" ht="12.7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4"/>
      <c r="M320" s="13"/>
      <c r="N320" s="13"/>
      <c r="O320" s="13"/>
    </row>
    <row r="321" spans="1:15" ht="12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4"/>
      <c r="M321" s="13"/>
      <c r="N321" s="13"/>
      <c r="O321" s="13"/>
    </row>
    <row r="322" spans="1:15" ht="12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4"/>
      <c r="M322" s="13"/>
      <c r="N322" s="13"/>
      <c r="O322" s="13"/>
    </row>
    <row r="323" spans="1:15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4"/>
      <c r="M323" s="13"/>
      <c r="N323" s="13"/>
      <c r="O323" s="13"/>
    </row>
    <row r="324" spans="1:15" ht="12.7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4"/>
      <c r="M324" s="13"/>
      <c r="N324" s="13"/>
      <c r="O324" s="13"/>
    </row>
    <row r="325" spans="1:15" ht="12.7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4"/>
      <c r="M325" s="13"/>
      <c r="N325" s="13"/>
      <c r="O325" s="13"/>
    </row>
    <row r="326" spans="1:15" ht="12.7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4"/>
      <c r="M326" s="13"/>
      <c r="N326" s="13"/>
      <c r="O326" s="13"/>
    </row>
    <row r="327" spans="1:15" ht="12.7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4"/>
      <c r="M327" s="13"/>
      <c r="N327" s="13"/>
      <c r="O327" s="13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</row>
    <row r="937" spans="1:1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6"/>
    </row>
    <row r="938" spans="1:1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6"/>
    </row>
    <row r="939" spans="1:1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6"/>
    </row>
    <row r="940" spans="1:1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6"/>
    </row>
    <row r="941" spans="1:1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6"/>
    </row>
    <row r="942" spans="1:1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6"/>
    </row>
    <row r="943" spans="1:1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6"/>
    </row>
    <row r="944" spans="1:1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6"/>
    </row>
    <row r="945" spans="1:1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6"/>
    </row>
    <row r="946" spans="1:1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6"/>
    </row>
    <row r="947" spans="1:1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6"/>
    </row>
    <row r="948" spans="1:1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6"/>
    </row>
    <row r="949" spans="1:1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6"/>
    </row>
    <row r="950" spans="1:1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6"/>
    </row>
    <row r="951" spans="1:1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6"/>
    </row>
    <row r="952" spans="1:1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6"/>
    </row>
    <row r="953" spans="1:1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6"/>
    </row>
    <row r="954" spans="1:1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6"/>
    </row>
    <row r="955" spans="1:12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6"/>
    </row>
    <row r="956" spans="1:12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6"/>
    </row>
    <row r="957" spans="1:12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6"/>
    </row>
    <row r="958" spans="1:12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6"/>
    </row>
    <row r="959" spans="1:12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6"/>
    </row>
    <row r="960" spans="1:12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6"/>
    </row>
    <row r="961" spans="1:12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6"/>
    </row>
    <row r="962" spans="1:12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6"/>
    </row>
  </sheetData>
  <sheetProtection/>
  <mergeCells count="33">
    <mergeCell ref="K2:L2"/>
    <mergeCell ref="K3:L3"/>
    <mergeCell ref="K4:L4"/>
    <mergeCell ref="K5:L5"/>
    <mergeCell ref="K100:K101"/>
    <mergeCell ref="K118:K119"/>
    <mergeCell ref="J12:L12"/>
    <mergeCell ref="J100:J101"/>
    <mergeCell ref="L118:L119"/>
    <mergeCell ref="L100:L101"/>
    <mergeCell ref="J118:J119"/>
    <mergeCell ref="E118:E119"/>
    <mergeCell ref="I118:I119"/>
    <mergeCell ref="A12:H12"/>
    <mergeCell ref="A100:A101"/>
    <mergeCell ref="H100:H101"/>
    <mergeCell ref="B100:B101"/>
    <mergeCell ref="F100:F101"/>
    <mergeCell ref="A189:I189"/>
    <mergeCell ref="F118:F119"/>
    <mergeCell ref="A118:A119"/>
    <mergeCell ref="B118:B119"/>
    <mergeCell ref="C118:C119"/>
    <mergeCell ref="D118:D119"/>
    <mergeCell ref="G118:G119"/>
    <mergeCell ref="H118:H119"/>
    <mergeCell ref="A6:I6"/>
    <mergeCell ref="G100:G101"/>
    <mergeCell ref="I12:I13"/>
    <mergeCell ref="C100:C101"/>
    <mergeCell ref="D100:D101"/>
    <mergeCell ref="E100:E101"/>
    <mergeCell ref="I100:I101"/>
  </mergeCells>
  <printOptions/>
  <pageMargins left="0.7874015748031497" right="0.3937007874015748" top="0.7874015748031497" bottom="0.5511811023622047" header="0.31496062992125984" footer="0.31496062992125984"/>
  <pageSetup fitToHeight="0" fitToWidth="1" horizontalDpi="600" verticalDpi="600" orientation="portrait" paperSize="9" scale="44" r:id="rId1"/>
  <headerFooter differentFirst="1" alignWithMargins="0">
    <oddFooter>&amp;R&amp;P</oddFooter>
  </headerFooter>
  <rowBreaks count="9" manualBreakCount="9">
    <brk id="34" max="13" man="1"/>
    <brk id="59" max="13" man="1"/>
    <brk id="79" max="13" man="1"/>
    <brk id="107" max="13" man="1"/>
    <brk id="133" max="13" man="1"/>
    <brk id="145" max="13" man="1"/>
    <brk id="154" max="13" man="1"/>
    <brk id="165" max="13" man="1"/>
    <brk id="1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2017-06-02T07:19:59Z</cp:lastPrinted>
  <dcterms:created xsi:type="dcterms:W3CDTF">1996-10-08T23:32:33Z</dcterms:created>
  <dcterms:modified xsi:type="dcterms:W3CDTF">2017-06-02T07:20:04Z</dcterms:modified>
  <cp:category/>
  <cp:version/>
  <cp:contentType/>
  <cp:contentStatus/>
</cp:coreProperties>
</file>