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4.2017" sheetId="1" r:id="rId1"/>
  </sheets>
  <definedNames>
    <definedName name="_xlnm.Print_Titles" localSheetId="0">'исполнение на 01.04.2017'!$6:$7</definedName>
  </definedNames>
  <calcPr fullCalcOnLoad="1"/>
</workbook>
</file>

<file path=xl/sharedStrings.xml><?xml version="1.0" encoding="utf-8"?>
<sst xmlns="http://schemas.openxmlformats.org/spreadsheetml/2006/main" count="110" uniqueCount="91">
  <si>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</si>
  <si>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</si>
  <si>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</si>
  <si>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</si>
  <si>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</si>
  <si>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</si>
  <si>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</si>
  <si>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</si>
  <si>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</si>
  <si>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</si>
  <si>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</si>
  <si>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</si>
  <si>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</si>
  <si>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</si>
  <si>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</si>
  <si>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</si>
  <si>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</si>
  <si>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</si>
  <si>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</si>
  <si>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</si>
  <si>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</si>
  <si>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</si>
  <si>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</si>
  <si>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</si>
  <si>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</si>
  <si>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</si>
  <si>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</si>
  <si>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</si>
  <si>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</si>
  <si>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</si>
  <si>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</si>
  <si>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</si>
  <si>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</si>
  <si>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</si>
  <si>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</si>
  <si>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</si>
  <si>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</si>
  <si>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</si>
  <si>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</si>
  <si>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</si>
  <si>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</si>
  <si>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</si>
  <si>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</si>
  <si>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</si>
  <si>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</si>
  <si>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</si>
  <si>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</si>
  <si>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</si>
  <si>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</si>
  <si>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</si>
  <si>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</si>
  <si>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</si>
  <si>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</si>
  <si>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</si>
  <si>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</si>
  <si>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</si>
  <si>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</si>
  <si>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</si>
  <si>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</si>
  <si>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</si>
  <si>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</si>
  <si>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</si>
  <si>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</si>
  <si>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</si>
  <si>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</si>
  <si>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</si>
  <si>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</si>
  <si>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</si>
  <si>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</si>
  <si>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</si>
  <si>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</si>
  <si>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</si>
  <si>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</si>
  <si>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</si>
  <si>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</si>
  <si>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</si>
  <si>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</si>
  <si>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</si>
  <si>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</si>
  <si>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</si>
  <si>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</si>
  <si>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</si>
  <si>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</si>
  <si>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</si>
  <si>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</si>
  <si>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</si>
  <si>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</si>
  <si>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по состоянию на 01 апреля 2017 года</t>
  </si>
  <si>
    <t>План с учетом изменений на 01.04.2017 года</t>
  </si>
  <si>
    <t>Исполнено на 01.04.2017 года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</si>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</sst>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quotePrefix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78">
      <selection activeCell="F92" sqref="F9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87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88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89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3">
        <f>F9+F26</f>
        <v>2274085287.7400002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464185001.29999995</v>
      </c>
      <c r="U8" s="41">
        <f>ROUND(T8/F8*100,2)</f>
        <v>20.41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4">
        <f>F10+F13+F14+F15+F18+F20+F21+F22+F23+F24+F25+F19</f>
        <v>499584587.08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116267601.97</v>
      </c>
      <c r="U9" s="42">
        <f>ROUND(T9/F9*100,2)</f>
        <v>23.27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77707061.57</v>
      </c>
      <c r="U10" s="42">
        <f>ROUND(T10/F10*100,2)</f>
        <v>23.33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7609417.21</v>
      </c>
      <c r="U11" s="42">
        <f aca="true" t="shared" si="2" ref="U11:U30">ROUND(T11/F11*100,2)</f>
        <v>25.54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70097644.36</v>
      </c>
      <c r="U12" s="42">
        <f t="shared" si="2"/>
        <v>23.11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4053542.64</v>
      </c>
      <c r="U13" s="42">
        <f t="shared" si="2"/>
        <v>20.91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7028359.13</v>
      </c>
      <c r="U14" s="42">
        <f t="shared" si="2"/>
        <v>26.11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3859752.45</v>
      </c>
      <c r="U15" s="42">
        <f t="shared" si="2"/>
        <v>10.48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846801.85</v>
      </c>
      <c r="U16" s="42">
        <f t="shared" si="2"/>
        <v>6.8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3012950.6</v>
      </c>
      <c r="U17" s="42">
        <f t="shared" si="2"/>
        <v>12.36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1815398.65</v>
      </c>
      <c r="U18" s="42">
        <f t="shared" si="2"/>
        <v>18.63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2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11984803.49</v>
      </c>
      <c r="U20" s="42">
        <f t="shared" si="2"/>
        <v>33.41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898107.38</v>
      </c>
      <c r="U21" s="42">
        <f t="shared" si="2"/>
        <v>8.38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4">
        <v>923100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248144.44</v>
      </c>
      <c r="U22" s="42">
        <f t="shared" si="2"/>
        <v>26.88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5912472.67</v>
      </c>
      <c r="U23" s="42">
        <f t="shared" si="2"/>
        <v>28.94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1385260.26</v>
      </c>
      <c r="U24" s="42">
        <f t="shared" si="2"/>
        <v>31.55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4">
        <v>1241687.08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1374599.29</v>
      </c>
      <c r="U25" s="42">
        <f t="shared" si="2"/>
        <v>110.7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4">
        <v>1774500700.66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347917399.33</v>
      </c>
      <c r="U26" s="42">
        <f t="shared" si="2"/>
        <v>19.61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4">
        <v>1775813000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349953628.67</v>
      </c>
      <c r="U27" s="42">
        <f t="shared" si="2"/>
        <v>19.71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4">
        <v>1443542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-14458</v>
      </c>
      <c r="U28" s="46" t="s">
        <v>82</v>
      </c>
      <c r="V28" s="9"/>
      <c r="W28" s="9"/>
      <c r="X28" s="9"/>
    </row>
    <row r="29" spans="1:24" ht="89.25">
      <c r="A29" s="15" t="s">
        <v>90</v>
      </c>
      <c r="B29" s="45"/>
      <c r="C29" s="45"/>
      <c r="D29" s="45"/>
      <c r="E29" s="45"/>
      <c r="F29" s="44">
        <v>52130.01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2">
        <f t="shared" si="2"/>
        <v>1508.15</v>
      </c>
      <c r="V29" s="45"/>
      <c r="W29" s="45"/>
      <c r="X29" s="45"/>
    </row>
    <row r="30" spans="1:24" ht="48" customHeight="1">
      <c r="A30" s="15" t="s">
        <v>28</v>
      </c>
      <c r="B30" s="9"/>
      <c r="C30" s="9"/>
      <c r="D30" s="9"/>
      <c r="E30" s="9"/>
      <c r="F30" s="44">
        <v>-2807971.35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-2807971.35</v>
      </c>
      <c r="U30" s="42">
        <f t="shared" si="2"/>
        <v>100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2312518587.5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440148865.84</v>
      </c>
      <c r="U33" s="30">
        <f aca="true" t="shared" si="4" ref="U33:U78">ROUND(T33/F33*100,2)</f>
        <v>19.03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130037600</v>
      </c>
      <c r="G34" s="32">
        <f aca="true" t="shared" si="5" ref="G34:T34">SUM(G35:G42)</f>
        <v>0</v>
      </c>
      <c r="H34" s="32">
        <f t="shared" si="5"/>
        <v>0</v>
      </c>
      <c r="I34" s="32">
        <f t="shared" si="5"/>
        <v>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32">
        <f t="shared" si="5"/>
        <v>0</v>
      </c>
      <c r="O34" s="32">
        <f t="shared" si="5"/>
        <v>0</v>
      </c>
      <c r="P34" s="32">
        <f t="shared" si="5"/>
        <v>0</v>
      </c>
      <c r="Q34" s="32">
        <f t="shared" si="5"/>
        <v>0</v>
      </c>
      <c r="R34" s="32">
        <f t="shared" si="5"/>
        <v>0</v>
      </c>
      <c r="S34" s="32">
        <f t="shared" si="5"/>
        <v>0</v>
      </c>
      <c r="T34" s="32">
        <f t="shared" si="5"/>
        <v>25209648.28</v>
      </c>
      <c r="U34" s="30">
        <f t="shared" si="4"/>
        <v>19.39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1534300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350978.46</v>
      </c>
      <c r="U35" s="30">
        <f t="shared" si="4"/>
        <v>22.88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6567100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1159570.4</v>
      </c>
      <c r="U36" s="30">
        <f t="shared" si="4"/>
        <v>17.66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48887500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10099887.9</v>
      </c>
      <c r="U37" s="30">
        <f t="shared" si="4"/>
        <v>20.66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13171000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2893126.28</v>
      </c>
      <c r="U39" s="30">
        <f t="shared" si="4"/>
        <v>21.97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4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4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57952000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9730385.24</v>
      </c>
      <c r="U42" s="30">
        <f t="shared" si="4"/>
        <v>16.79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18392917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3411122.66</v>
      </c>
      <c r="U43" s="30">
        <f t="shared" si="4"/>
        <v>18.55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18392917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3411122.66</v>
      </c>
      <c r="U44" s="30">
        <f t="shared" si="4"/>
        <v>18.55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235621084.03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33402972.22</v>
      </c>
      <c r="U45" s="30">
        <f t="shared" si="4"/>
        <v>14.18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6330100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1299421.18</v>
      </c>
      <c r="U46" s="30">
        <f t="shared" si="4"/>
        <v>20.53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65296864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9038202.32</v>
      </c>
      <c r="U47" s="30">
        <f t="shared" si="4"/>
        <v>13.84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154660520.03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20896495.18</v>
      </c>
      <c r="U48" s="30">
        <f t="shared" si="4"/>
        <v>13.51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9333600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2168853.54</v>
      </c>
      <c r="U49" s="30">
        <f t="shared" si="4"/>
        <v>23.24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187846939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16147271.440000001</v>
      </c>
      <c r="U50" s="30">
        <f t="shared" si="4"/>
        <v>8.6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24742600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1850276.45</v>
      </c>
      <c r="U51" s="30">
        <f t="shared" si="4"/>
        <v>7.48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25170400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914076.71</v>
      </c>
      <c r="U52" s="30">
        <f t="shared" si="4"/>
        <v>3.63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104757691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5453854.4</v>
      </c>
      <c r="U53" s="30">
        <f t="shared" si="4"/>
        <v>5.21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33176248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7929063.88</v>
      </c>
      <c r="U54" s="30">
        <f t="shared" si="4"/>
        <v>23.9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4527017</v>
      </c>
      <c r="G55" s="32">
        <f aca="true" t="shared" si="6" ref="G55:T55">G56</f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870676.57</v>
      </c>
      <c r="U55" s="30">
        <f t="shared" si="4"/>
        <v>19.23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4527017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870676.57</v>
      </c>
      <c r="U56" s="30">
        <f t="shared" si="4"/>
        <v>19.23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1356725001.8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289309383.84000003</v>
      </c>
      <c r="U57" s="30">
        <f t="shared" si="4"/>
        <v>21.32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558296430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107348126</v>
      </c>
      <c r="U58" s="30">
        <f t="shared" si="4"/>
        <v>19.23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437850900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104976488</v>
      </c>
      <c r="U59" s="30">
        <f t="shared" si="4"/>
        <v>23.98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84</v>
      </c>
      <c r="B60" s="5"/>
      <c r="C60" s="5"/>
      <c r="D60" s="5"/>
      <c r="E60" s="5"/>
      <c r="F60" s="31">
        <v>272376362.07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65104989</v>
      </c>
      <c r="U60" s="30">
        <f t="shared" si="4"/>
        <v>23.9</v>
      </c>
      <c r="V60" s="6"/>
      <c r="W60" s="7"/>
      <c r="X60" s="6"/>
    </row>
    <row r="61" spans="1:24" ht="15" outlineLevel="1">
      <c r="A61" s="11" t="s">
        <v>85</v>
      </c>
      <c r="B61" s="5"/>
      <c r="C61" s="5"/>
      <c r="D61" s="5"/>
      <c r="E61" s="5"/>
      <c r="F61" s="31">
        <v>34094553.73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3344203.73</v>
      </c>
      <c r="U61" s="30">
        <f t="shared" si="4"/>
        <v>9.81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54106756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8535577.11</v>
      </c>
      <c r="U62" s="30">
        <f t="shared" si="4"/>
        <v>15.78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142356474.15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34836464.39</v>
      </c>
      <c r="U63" s="30">
        <f t="shared" si="4"/>
        <v>24.47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136598474.15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33550293.78</v>
      </c>
      <c r="U64" s="30">
        <f t="shared" si="4"/>
        <v>24.56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5758000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1286170.61</v>
      </c>
      <c r="U65" s="30">
        <f t="shared" si="4"/>
        <v>22.34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121422200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24499841.6</v>
      </c>
      <c r="U66" s="30">
        <f t="shared" si="4"/>
        <v>20.18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2300000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506306.44</v>
      </c>
      <c r="U67" s="30">
        <f t="shared" si="4"/>
        <v>22.01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55778000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9459256</v>
      </c>
      <c r="U68" s="30">
        <f t="shared" si="4"/>
        <v>16.96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22606300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4591212.53</v>
      </c>
      <c r="U69" s="30">
        <f t="shared" si="4"/>
        <v>20.31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11607600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3021763.62</v>
      </c>
      <c r="U70" s="30">
        <f t="shared" si="4"/>
        <v>26.03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29130300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6921303.01</v>
      </c>
      <c r="U71" s="30">
        <f t="shared" si="4"/>
        <v>23.76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SUM(F73:F76)</f>
        <v>110033354.52000001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12458831.27</v>
      </c>
      <c r="U72" s="30">
        <f t="shared" si="4"/>
        <v>11.32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53119523.52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86064.76</v>
      </c>
      <c r="U73" s="30">
        <f t="shared" si="4"/>
        <v>0.16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45699200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9728214.94</v>
      </c>
      <c r="U74" s="30">
        <f t="shared" si="4"/>
        <v>21.29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86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1188468</v>
      </c>
      <c r="U75" s="30">
        <f t="shared" si="4"/>
        <v>24.81</v>
      </c>
      <c r="V75" s="6"/>
      <c r="W75" s="7"/>
      <c r="X75" s="6"/>
    </row>
    <row r="76" spans="1:24" ht="25.5" outlineLevel="1">
      <c r="A76" s="11" t="s">
        <v>70</v>
      </c>
      <c r="B76" s="5"/>
      <c r="C76" s="5"/>
      <c r="D76" s="5"/>
      <c r="E76" s="5"/>
      <c r="F76" s="31">
        <v>6425216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1456083.57</v>
      </c>
      <c r="U76" s="30">
        <f t="shared" si="4"/>
        <v>22.66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7" ref="G77:T77">G78</f>
        <v>0</v>
      </c>
      <c r="H77" s="32">
        <f t="shared" si="7"/>
        <v>0</v>
      </c>
      <c r="I77" s="32">
        <f t="shared" si="7"/>
        <v>0</v>
      </c>
      <c r="J77" s="32">
        <f t="shared" si="7"/>
        <v>0</v>
      </c>
      <c r="K77" s="32">
        <f t="shared" si="7"/>
        <v>0</v>
      </c>
      <c r="L77" s="32">
        <f t="shared" si="7"/>
        <v>0</v>
      </c>
      <c r="M77" s="32">
        <f t="shared" si="7"/>
        <v>0</v>
      </c>
      <c r="N77" s="32">
        <f t="shared" si="7"/>
        <v>0</v>
      </c>
      <c r="O77" s="32">
        <f t="shared" si="7"/>
        <v>0</v>
      </c>
      <c r="P77" s="32">
        <f t="shared" si="7"/>
        <v>0</v>
      </c>
      <c r="Q77" s="32">
        <f t="shared" si="7"/>
        <v>0</v>
      </c>
      <c r="R77" s="32">
        <f t="shared" si="7"/>
        <v>0</v>
      </c>
      <c r="S77" s="32">
        <f t="shared" si="7"/>
        <v>0</v>
      </c>
      <c r="T77" s="32">
        <f t="shared" si="7"/>
        <v>2653.57</v>
      </c>
      <c r="U77" s="30">
        <f t="shared" si="4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4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8" ref="F79:T79">F8-F33</f>
        <v>-38433299.75999975</v>
      </c>
      <c r="G79" s="32">
        <f t="shared" si="8"/>
        <v>0</v>
      </c>
      <c r="H79" s="32">
        <f t="shared" si="8"/>
        <v>0</v>
      </c>
      <c r="I79" s="32">
        <f t="shared" si="8"/>
        <v>0</v>
      </c>
      <c r="J79" s="32">
        <f t="shared" si="8"/>
        <v>0</v>
      </c>
      <c r="K79" s="32">
        <f t="shared" si="8"/>
        <v>0</v>
      </c>
      <c r="L79" s="32">
        <f t="shared" si="8"/>
        <v>0</v>
      </c>
      <c r="M79" s="32">
        <f t="shared" si="8"/>
        <v>0</v>
      </c>
      <c r="N79" s="32">
        <f t="shared" si="8"/>
        <v>0</v>
      </c>
      <c r="O79" s="32">
        <f t="shared" si="8"/>
        <v>0</v>
      </c>
      <c r="P79" s="32">
        <f t="shared" si="8"/>
        <v>0</v>
      </c>
      <c r="Q79" s="32">
        <f t="shared" si="8"/>
        <v>0</v>
      </c>
      <c r="R79" s="32">
        <f t="shared" si="8"/>
        <v>0</v>
      </c>
      <c r="S79" s="32">
        <f t="shared" si="8"/>
        <v>0</v>
      </c>
      <c r="T79" s="32">
        <f t="shared" si="8"/>
        <v>24036135.45999998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38433299.76000023</v>
      </c>
      <c r="G80" s="33">
        <f aca="true" t="shared" si="9" ref="G80:T80">SUM(G81,G87,G85,G84)</f>
        <v>0</v>
      </c>
      <c r="H80" s="33">
        <f t="shared" si="9"/>
        <v>0</v>
      </c>
      <c r="I80" s="33">
        <f t="shared" si="9"/>
        <v>0</v>
      </c>
      <c r="J80" s="33">
        <f t="shared" si="9"/>
        <v>0</v>
      </c>
      <c r="K80" s="33">
        <f t="shared" si="9"/>
        <v>0</v>
      </c>
      <c r="L80" s="33">
        <f t="shared" si="9"/>
        <v>0</v>
      </c>
      <c r="M80" s="33">
        <f t="shared" si="9"/>
        <v>0</v>
      </c>
      <c r="N80" s="33">
        <f t="shared" si="9"/>
        <v>0</v>
      </c>
      <c r="O80" s="33">
        <f t="shared" si="9"/>
        <v>0</v>
      </c>
      <c r="P80" s="33">
        <f t="shared" si="9"/>
        <v>0</v>
      </c>
      <c r="Q80" s="33">
        <f t="shared" si="9"/>
        <v>0</v>
      </c>
      <c r="R80" s="33">
        <f t="shared" si="9"/>
        <v>0</v>
      </c>
      <c r="S80" s="33">
        <f t="shared" si="9"/>
        <v>0</v>
      </c>
      <c r="T80" s="33">
        <f t="shared" si="9"/>
        <v>-24036135.459999926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49000000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-49000000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83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6.25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0" ref="G85:S85">G86</f>
        <v>0</v>
      </c>
      <c r="H85" s="35">
        <f t="shared" si="10"/>
        <v>0</v>
      </c>
      <c r="I85" s="35">
        <f t="shared" si="10"/>
        <v>0</v>
      </c>
      <c r="J85" s="35">
        <f t="shared" si="10"/>
        <v>0</v>
      </c>
      <c r="K85" s="35">
        <f t="shared" si="10"/>
        <v>0</v>
      </c>
      <c r="L85" s="35">
        <f t="shared" si="10"/>
        <v>0</v>
      </c>
      <c r="M85" s="35">
        <f t="shared" si="10"/>
        <v>0</v>
      </c>
      <c r="N85" s="35">
        <f t="shared" si="10"/>
        <v>0</v>
      </c>
      <c r="O85" s="35">
        <f t="shared" si="10"/>
        <v>0</v>
      </c>
      <c r="P85" s="35">
        <f t="shared" si="10"/>
        <v>0</v>
      </c>
      <c r="Q85" s="35">
        <f t="shared" si="10"/>
        <v>0</v>
      </c>
      <c r="R85" s="35">
        <f t="shared" si="10"/>
        <v>0</v>
      </c>
      <c r="S85" s="35">
        <f t="shared" si="10"/>
        <v>0</v>
      </c>
      <c r="T85" s="35">
        <f>SUM(T86)</f>
        <v>34314325.24</v>
      </c>
      <c r="U85" s="20"/>
    </row>
    <row r="86" spans="1:21" ht="90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34314325.24</v>
      </c>
      <c r="U86" s="20"/>
    </row>
    <row r="87" spans="1:21" ht="26.25">
      <c r="A87" s="26" t="s">
        <v>37</v>
      </c>
      <c r="B87" s="27"/>
      <c r="C87" s="27"/>
      <c r="D87" s="27"/>
      <c r="E87" s="27"/>
      <c r="F87" s="35">
        <f>SUM(F89,F91)</f>
        <v>48433299.76000023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-48350460.69999993</v>
      </c>
      <c r="U87" s="20"/>
    </row>
    <row r="88" spans="1:21" ht="15">
      <c r="A88" s="27" t="s">
        <v>38</v>
      </c>
      <c r="B88" s="27"/>
      <c r="C88" s="27"/>
      <c r="D88" s="27"/>
      <c r="E88" s="27"/>
      <c r="F88" s="35">
        <f>F89</f>
        <v>-2323085287.74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-714922319.78</v>
      </c>
      <c r="U88" s="20"/>
    </row>
    <row r="89" spans="1:21" ht="26.25">
      <c r="A89" s="26" t="s">
        <v>39</v>
      </c>
      <c r="B89" s="27"/>
      <c r="C89" s="27"/>
      <c r="D89" s="27"/>
      <c r="E89" s="27"/>
      <c r="F89" s="35">
        <v>-2323085287.74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-714922319.78</v>
      </c>
      <c r="U89" s="20"/>
    </row>
    <row r="90" spans="1:21" ht="15">
      <c r="A90" s="26" t="s">
        <v>40</v>
      </c>
      <c r="B90" s="27"/>
      <c r="C90" s="27"/>
      <c r="D90" s="27"/>
      <c r="E90" s="27"/>
      <c r="F90" s="35">
        <f>F91</f>
        <v>2371518587.5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666571859.08</v>
      </c>
      <c r="U90" s="20"/>
    </row>
    <row r="91" spans="1:21" ht="26.25">
      <c r="A91" s="26" t="s">
        <v>41</v>
      </c>
      <c r="B91" s="27"/>
      <c r="C91" s="27"/>
      <c r="D91" s="27"/>
      <c r="E91" s="27"/>
      <c r="F91" s="35">
        <v>2371518587.5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666571859.08</v>
      </c>
      <c r="U91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2017-04-14T01:43:36Z</dcterms:modified>
  <cp:category/>
  <cp:version/>
  <cp:contentType/>
  <cp:contentStatus/>
</cp:coreProperties>
</file>