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2.2017" sheetId="1" r:id="rId1"/>
  </sheets>
  <definedNames>
    <definedName name="_xlnm.Print_Titles" localSheetId="0">'исполнение на 01.02.2017'!$6:$7</definedName>
  </definedNames>
  <calcPr fullCalcOnLoad="1"/>
</workbook>
</file>

<file path=xl/sharedStrings.xml><?xml version="1.0" encoding="utf-8"?>
<sst xmlns="http://schemas.openxmlformats.org/spreadsheetml/2006/main" count="111" uniqueCount="90">
  <si>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</si>
  <si>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</si>
  <si>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</si>
  <si>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</si>
  <si>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</si>
  <si>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</si>
  <si>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</si>
  <si>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</si>
  <si>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</si>
  <si>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</si>
  <si>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</si>
  <si>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</si>
  <si>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</si>
  <si>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</si>
  <si>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</si>
  <si>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</si>
  <si>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</si>
  <si>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</si>
  <si>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</si>
  <si>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</si>
  <si>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</si>
  <si>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</si>
  <si>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</si>
  <si>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</si>
  <si>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</si>
  <si>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</si>
  <si>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</si>
  <si>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</si>
  <si>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</si>
  <si>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</si>
  <si>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</si>
  <si>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</si>
  <si>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</si>
  <si>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</si>
  <si>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</si>
  <si>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</si>
  <si>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</si>
  <si>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</si>
  <si>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</si>
  <si>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</si>
  <si>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</si>
  <si>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</si>
  <si>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</si>
  <si>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</si>
  <si>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</si>
  <si>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</si>
  <si>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</si>
  <si>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</si>
  <si>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</si>
  <si>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</si>
  <si>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</si>
  <si>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</si>
  <si>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</si>
  <si>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</si>
  <si>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</si>
  <si>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</si>
  <si>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</si>
  <si>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</si>
  <si>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</si>
  <si>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</si>
  <si>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</si>
  <si>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</si>
  <si>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</si>
  <si>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</si>
  <si>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</si>
  <si>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</si>
  <si>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</si>
  <si>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</si>
  <si>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</si>
  <si>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</si>
  <si>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</si>
  <si>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</si>
  <si>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</si>
  <si>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</si>
  <si>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</si>
  <si>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</si>
  <si>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</si>
  <si>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</si>
  <si>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</si>
  <si>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</si>
  <si>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</si>
  <si>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</si>
  <si>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февраля 2017 года</t>
  </si>
  <si>
    <t>План с учетом изменений на 01.02.2017 года</t>
  </si>
  <si>
    <t>Исполнено на 01.02.2017 года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</si>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</sst>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77">
      <selection activeCell="T33" sqref="T3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83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84</v>
      </c>
      <c r="U6" s="45" t="s">
        <v>11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29</v>
      </c>
      <c r="B8" s="9"/>
      <c r="C8" s="9"/>
      <c r="D8" s="9"/>
      <c r="E8" s="9"/>
      <c r="F8" s="43">
        <f>F9+F26</f>
        <v>2227188800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116415841.28</v>
      </c>
      <c r="U8" s="41">
        <f>ROUND(T8/F8*100,2)</f>
        <v>5.23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498341400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35038504.54000001</v>
      </c>
      <c r="U9" s="42">
        <f>ROUND(T9/F9*100,2)</f>
        <v>7.03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20989104.41</v>
      </c>
      <c r="U10" s="42">
        <f>ROUND(T10/F10*100,2)</f>
        <v>6.3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2569222.75</v>
      </c>
      <c r="U11" s="42">
        <f aca="true" t="shared" si="2" ref="U11:U27">ROUND(T11/F11*100,2)</f>
        <v>8.62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18419881.66</v>
      </c>
      <c r="U12" s="42">
        <f t="shared" si="2"/>
        <v>6.07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1486244.1</v>
      </c>
      <c r="U13" s="42">
        <f t="shared" si="2"/>
        <v>7.67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5159869.19</v>
      </c>
      <c r="U14" s="42">
        <f t="shared" si="2"/>
        <v>19.17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685810.0700000001</v>
      </c>
      <c r="U15" s="42">
        <f t="shared" si="2"/>
        <v>1.86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480884.08</v>
      </c>
      <c r="U16" s="42">
        <f t="shared" si="2"/>
        <v>3.86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204925.99</v>
      </c>
      <c r="U17" s="42">
        <f t="shared" si="2"/>
        <v>0.84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533206.26</v>
      </c>
      <c r="U18" s="42">
        <f t="shared" si="2"/>
        <v>5.47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2618449.62</v>
      </c>
      <c r="U20" s="42">
        <f t="shared" si="2"/>
        <v>7.3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387778.82</v>
      </c>
      <c r="U21" s="42">
        <f t="shared" si="2"/>
        <v>3.62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921600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16105.3</v>
      </c>
      <c r="U22" s="42">
        <f t="shared" si="2"/>
        <v>1.75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1108831</v>
      </c>
      <c r="U23" s="42">
        <f t="shared" si="2"/>
        <v>5.43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216542.57</v>
      </c>
      <c r="U24" s="42">
        <f t="shared" si="2"/>
        <v>4.93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1836563.2</v>
      </c>
      <c r="U25" s="42" t="s">
        <v>85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v>1728847400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81377336.74</v>
      </c>
      <c r="U26" s="42">
        <f t="shared" si="2"/>
        <v>4.71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1728847400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82904449</v>
      </c>
      <c r="U27" s="42">
        <f t="shared" si="2"/>
        <v>4.8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-14458</v>
      </c>
      <c r="U28" s="42" t="s">
        <v>85</v>
      </c>
      <c r="V28" s="9"/>
      <c r="W28" s="9"/>
      <c r="X28" s="9"/>
    </row>
    <row r="29" spans="1:24" ht="48" customHeight="1">
      <c r="A29" s="15" t="s">
        <v>28</v>
      </c>
      <c r="B29" s="9"/>
      <c r="C29" s="9"/>
      <c r="D29" s="9"/>
      <c r="E29" s="9"/>
      <c r="F29" s="44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-1512654.26</v>
      </c>
      <c r="U29" s="42" t="s">
        <v>85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30</v>
      </c>
      <c r="B32" s="9"/>
      <c r="C32" s="9"/>
      <c r="D32" s="9"/>
      <c r="E32" s="9"/>
      <c r="F32" s="19">
        <f>SUM(F33,F42,F44,F49,F54,F56,F62,F65,F71,F76)</f>
        <v>2232097100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SUM(T33,T42,T44,T49,T54,T56,T62,T65,T71,T76)</f>
        <v>96970086.91</v>
      </c>
      <c r="U32" s="30">
        <f aca="true" t="shared" si="4" ref="U32:U75">ROUND(T32/F32*100,2)</f>
        <v>4.34</v>
      </c>
      <c r="V32" s="9"/>
      <c r="W32" s="9"/>
      <c r="X32" s="9"/>
    </row>
    <row r="33" spans="1:24" ht="24" customHeight="1">
      <c r="A33" s="29" t="s">
        <v>74</v>
      </c>
      <c r="B33" s="5"/>
      <c r="C33" s="5"/>
      <c r="D33" s="5"/>
      <c r="E33" s="5"/>
      <c r="F33" s="32">
        <f>SUM(F34:F41)</f>
        <v>130338000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5289177.93</v>
      </c>
      <c r="U33" s="30">
        <f t="shared" si="4"/>
        <v>4.06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42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122630.89</v>
      </c>
      <c r="U34" s="30">
        <f t="shared" si="4"/>
        <v>7.99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43</v>
      </c>
      <c r="B35" s="5"/>
      <c r="C35" s="5"/>
      <c r="D35" s="5"/>
      <c r="E35" s="5"/>
      <c r="F35" s="31">
        <v>6567100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214035.12</v>
      </c>
      <c r="U35" s="30">
        <f t="shared" si="4"/>
        <v>3.26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44</v>
      </c>
      <c r="B36" s="5"/>
      <c r="C36" s="5"/>
      <c r="D36" s="5"/>
      <c r="E36" s="5"/>
      <c r="F36" s="31">
        <v>49235500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2680377.09</v>
      </c>
      <c r="U36" s="30">
        <f t="shared" si="4"/>
        <v>5.44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81</v>
      </c>
      <c r="B37" s="5"/>
      <c r="C37" s="5"/>
      <c r="D37" s="5"/>
      <c r="E37" s="5"/>
      <c r="F37" s="31"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 t="e">
        <f t="shared" si="4"/>
        <v>#DIV/0!</v>
      </c>
      <c r="V37" s="6"/>
      <c r="W37" s="7"/>
      <c r="X37" s="6"/>
    </row>
    <row r="38" spans="1:24" ht="51" outlineLevel="1">
      <c r="A38" s="11" t="s">
        <v>45</v>
      </c>
      <c r="B38" s="5"/>
      <c r="C38" s="5"/>
      <c r="D38" s="5"/>
      <c r="E38" s="5"/>
      <c r="F38" s="31">
        <v>13171000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949639.3</v>
      </c>
      <c r="U38" s="30">
        <f t="shared" si="4"/>
        <v>7.21</v>
      </c>
      <c r="V38" s="6">
        <v>0</v>
      </c>
      <c r="W38" s="7">
        <v>0</v>
      </c>
      <c r="X38" s="6">
        <v>0</v>
      </c>
    </row>
    <row r="39" spans="1:24" ht="30" customHeight="1" outlineLevel="1">
      <c r="A39" s="11" t="s">
        <v>46</v>
      </c>
      <c r="B39" s="5"/>
      <c r="C39" s="5"/>
      <c r="D39" s="5"/>
      <c r="E39" s="5"/>
      <c r="F39" s="31">
        <v>975700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4"/>
        <v>0</v>
      </c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47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48</v>
      </c>
      <c r="B41" s="5"/>
      <c r="C41" s="5"/>
      <c r="D41" s="5"/>
      <c r="E41" s="5"/>
      <c r="F41" s="31">
        <v>57904400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1322495.53</v>
      </c>
      <c r="U41" s="30">
        <f t="shared" si="4"/>
        <v>2.28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16406500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573796.93</v>
      </c>
      <c r="U42" s="30">
        <f t="shared" si="4"/>
        <v>3.5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49</v>
      </c>
      <c r="B43" s="5"/>
      <c r="C43" s="5"/>
      <c r="D43" s="5"/>
      <c r="E43" s="5"/>
      <c r="F43" s="31">
        <v>16406500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573796.93</v>
      </c>
      <c r="U43" s="30">
        <f t="shared" si="4"/>
        <v>3.5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229697500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566670.0700000001</v>
      </c>
      <c r="U44" s="30">
        <f t="shared" si="4"/>
        <v>0.25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50</v>
      </c>
      <c r="B45" s="5"/>
      <c r="C45" s="5"/>
      <c r="D45" s="5"/>
      <c r="E45" s="5"/>
      <c r="F45" s="31">
        <v>6330100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358187.95</v>
      </c>
      <c r="U45" s="30">
        <f t="shared" si="4"/>
        <v>5.66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51</v>
      </c>
      <c r="B46" s="5"/>
      <c r="C46" s="5"/>
      <c r="D46" s="5"/>
      <c r="E46" s="5"/>
      <c r="F46" s="31">
        <v>65197300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0</v>
      </c>
      <c r="U46" s="30">
        <f t="shared" si="4"/>
        <v>0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52</v>
      </c>
      <c r="B47" s="5"/>
      <c r="C47" s="5"/>
      <c r="D47" s="5"/>
      <c r="E47" s="5"/>
      <c r="F47" s="31">
        <v>149928500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4"/>
        <v>0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53</v>
      </c>
      <c r="B48" s="5"/>
      <c r="C48" s="5"/>
      <c r="D48" s="5"/>
      <c r="E48" s="5"/>
      <c r="F48" s="31">
        <v>8241600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208482.12</v>
      </c>
      <c r="U48" s="30">
        <f t="shared" si="4"/>
        <v>2.53</v>
      </c>
      <c r="V48" s="6">
        <v>0</v>
      </c>
      <c r="W48" s="7">
        <v>0</v>
      </c>
      <c r="X48" s="6">
        <v>0</v>
      </c>
    </row>
    <row r="49" spans="1:24" ht="25.5">
      <c r="A49" s="29" t="s">
        <v>73</v>
      </c>
      <c r="B49" s="5"/>
      <c r="C49" s="5"/>
      <c r="D49" s="5"/>
      <c r="E49" s="5"/>
      <c r="F49" s="32">
        <f>SUM(F50:F53)</f>
        <v>142539500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2598544.5199999996</v>
      </c>
      <c r="U49" s="30">
        <f t="shared" si="4"/>
        <v>1.82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54</v>
      </c>
      <c r="B50" s="5"/>
      <c r="C50" s="5"/>
      <c r="D50" s="5"/>
      <c r="E50" s="5"/>
      <c r="F50" s="31">
        <v>24300600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319030.76</v>
      </c>
      <c r="U50" s="30">
        <f t="shared" si="4"/>
        <v>1.31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55</v>
      </c>
      <c r="B51" s="5"/>
      <c r="C51" s="5"/>
      <c r="D51" s="5"/>
      <c r="E51" s="5"/>
      <c r="F51" s="31">
        <v>25467900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0</v>
      </c>
      <c r="U51" s="30">
        <f t="shared" si="4"/>
        <v>0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56</v>
      </c>
      <c r="B52" s="5"/>
      <c r="C52" s="5"/>
      <c r="D52" s="5"/>
      <c r="E52" s="5"/>
      <c r="F52" s="31">
        <v>59962700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117530</v>
      </c>
      <c r="U52" s="30">
        <f t="shared" si="4"/>
        <v>0.2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57</v>
      </c>
      <c r="B53" s="5"/>
      <c r="C53" s="5"/>
      <c r="D53" s="5"/>
      <c r="E53" s="5"/>
      <c r="F53" s="31">
        <v>32808300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2161983.76</v>
      </c>
      <c r="U53" s="30">
        <f t="shared" si="4"/>
        <v>6.59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4163800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224368.35</v>
      </c>
      <c r="U54" s="30">
        <f t="shared" si="4"/>
        <v>5.39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58</v>
      </c>
      <c r="B55" s="5"/>
      <c r="C55" s="5"/>
      <c r="D55" s="5"/>
      <c r="E55" s="5"/>
      <c r="F55" s="31">
        <v>4163800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224368.35</v>
      </c>
      <c r="U55" s="30">
        <f t="shared" si="4"/>
        <v>5.39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SUM(F57:F61)</f>
        <v>1350676685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SUM(T57:T61)</f>
        <v>67408322.28</v>
      </c>
      <c r="U56" s="30">
        <f t="shared" si="4"/>
        <v>4.99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59</v>
      </c>
      <c r="B57" s="5"/>
      <c r="C57" s="5"/>
      <c r="D57" s="5"/>
      <c r="E57" s="5"/>
      <c r="F57" s="31">
        <v>558245500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14609667</v>
      </c>
      <c r="U57" s="30">
        <f t="shared" si="4"/>
        <v>2.62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60</v>
      </c>
      <c r="B58" s="5"/>
      <c r="C58" s="5"/>
      <c r="D58" s="5"/>
      <c r="E58" s="5"/>
      <c r="F58" s="31">
        <v>434688900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31050348</v>
      </c>
      <c r="U58" s="30">
        <f t="shared" si="4"/>
        <v>7.14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87</v>
      </c>
      <c r="B59" s="5"/>
      <c r="C59" s="5"/>
      <c r="D59" s="5"/>
      <c r="E59" s="5"/>
      <c r="F59" s="31">
        <v>272136585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20158809.44</v>
      </c>
      <c r="U59" s="30">
        <f t="shared" si="4"/>
        <v>7.41</v>
      </c>
      <c r="V59" s="6"/>
      <c r="W59" s="7"/>
      <c r="X59" s="6"/>
    </row>
    <row r="60" spans="1:24" ht="15" outlineLevel="1">
      <c r="A60" s="11" t="s">
        <v>88</v>
      </c>
      <c r="B60" s="5"/>
      <c r="C60" s="5"/>
      <c r="D60" s="5"/>
      <c r="E60" s="5"/>
      <c r="F60" s="31">
        <v>31794600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417300</v>
      </c>
      <c r="U60" s="30">
        <f t="shared" si="4"/>
        <v>1.31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61</v>
      </c>
      <c r="B61" s="5"/>
      <c r="C61" s="5"/>
      <c r="D61" s="5"/>
      <c r="E61" s="5"/>
      <c r="F61" s="31">
        <v>53811100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1172197.84</v>
      </c>
      <c r="U61" s="30">
        <f t="shared" si="4"/>
        <v>2.18</v>
      </c>
      <c r="V61" s="6">
        <v>0</v>
      </c>
      <c r="W61" s="7">
        <v>0</v>
      </c>
      <c r="X61" s="6">
        <v>0</v>
      </c>
    </row>
    <row r="62" spans="1:24" ht="15">
      <c r="A62" s="4" t="s">
        <v>7</v>
      </c>
      <c r="B62" s="5"/>
      <c r="C62" s="5"/>
      <c r="D62" s="5"/>
      <c r="E62" s="5"/>
      <c r="F62" s="32">
        <f>F63+F64</f>
        <v>138742800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T63+T64</f>
        <v>10993165.57</v>
      </c>
      <c r="U62" s="30">
        <f t="shared" si="4"/>
        <v>7.92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62</v>
      </c>
      <c r="B63" s="5"/>
      <c r="C63" s="5"/>
      <c r="D63" s="5"/>
      <c r="E63" s="5"/>
      <c r="F63" s="31">
        <v>132984800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10568423</v>
      </c>
      <c r="U63" s="30">
        <f t="shared" si="4"/>
        <v>7.95</v>
      </c>
      <c r="V63" s="6">
        <v>0</v>
      </c>
      <c r="W63" s="7">
        <v>0</v>
      </c>
      <c r="X63" s="6">
        <v>0</v>
      </c>
    </row>
    <row r="64" spans="1:24" ht="25.5" outlineLevel="1">
      <c r="A64" s="11" t="s">
        <v>77</v>
      </c>
      <c r="B64" s="5"/>
      <c r="C64" s="5"/>
      <c r="D64" s="5"/>
      <c r="E64" s="5"/>
      <c r="F64" s="31">
        <v>5758000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424742.57</v>
      </c>
      <c r="U64" s="30">
        <f t="shared" si="4"/>
        <v>7.38</v>
      </c>
      <c r="V64" s="6"/>
      <c r="W64" s="7"/>
      <c r="X64" s="6"/>
    </row>
    <row r="65" spans="1:24" ht="15">
      <c r="A65" s="4" t="s">
        <v>8</v>
      </c>
      <c r="B65" s="5"/>
      <c r="C65" s="5"/>
      <c r="D65" s="5"/>
      <c r="E65" s="5"/>
      <c r="F65" s="32">
        <f>SUM(F66:F70)</f>
        <v>121322200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f>SUM(T66:T70)</f>
        <v>5943538.35</v>
      </c>
      <c r="U65" s="30">
        <f t="shared" si="4"/>
        <v>4.9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63</v>
      </c>
      <c r="B66" s="5"/>
      <c r="C66" s="5"/>
      <c r="D66" s="5"/>
      <c r="E66" s="5"/>
      <c r="F66" s="31">
        <v>2300000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189157.1</v>
      </c>
      <c r="U66" s="30">
        <f t="shared" si="4"/>
        <v>8.22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64</v>
      </c>
      <c r="B67" s="5"/>
      <c r="C67" s="5"/>
      <c r="D67" s="5"/>
      <c r="E67" s="5"/>
      <c r="F67" s="31">
        <v>55778000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2977190</v>
      </c>
      <c r="U67" s="30">
        <f t="shared" si="4"/>
        <v>5.34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65</v>
      </c>
      <c r="B68" s="5"/>
      <c r="C68" s="5"/>
      <c r="D68" s="5"/>
      <c r="E68" s="5"/>
      <c r="F68" s="31">
        <v>22606300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92492.76</v>
      </c>
      <c r="U68" s="30">
        <f t="shared" si="4"/>
        <v>0.41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66</v>
      </c>
      <c r="B69" s="5"/>
      <c r="C69" s="5"/>
      <c r="D69" s="5"/>
      <c r="E69" s="5"/>
      <c r="F69" s="31">
        <v>11607600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599761</v>
      </c>
      <c r="U69" s="30">
        <f t="shared" si="4"/>
        <v>5.17</v>
      </c>
      <c r="V69" s="6">
        <v>0</v>
      </c>
      <c r="W69" s="7">
        <v>0</v>
      </c>
      <c r="X69" s="6">
        <v>0</v>
      </c>
    </row>
    <row r="70" spans="1:24" ht="25.5" outlineLevel="1">
      <c r="A70" s="11" t="s">
        <v>67</v>
      </c>
      <c r="B70" s="5"/>
      <c r="C70" s="5"/>
      <c r="D70" s="5"/>
      <c r="E70" s="5"/>
      <c r="F70" s="31">
        <v>29030300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2084937.49</v>
      </c>
      <c r="U70" s="30">
        <f t="shared" si="4"/>
        <v>7.18</v>
      </c>
      <c r="V70" s="6">
        <v>0</v>
      </c>
      <c r="W70" s="7">
        <v>0</v>
      </c>
      <c r="X70" s="6">
        <v>0</v>
      </c>
    </row>
    <row r="71" spans="1:24" ht="15">
      <c r="A71" s="4" t="s">
        <v>9</v>
      </c>
      <c r="B71" s="5"/>
      <c r="C71" s="5"/>
      <c r="D71" s="5"/>
      <c r="E71" s="5"/>
      <c r="F71" s="32">
        <f>SUM(F72:F75)</f>
        <v>92654115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SUM(T72:T75)</f>
        <v>3372502.91</v>
      </c>
      <c r="U71" s="30">
        <f t="shared" si="4"/>
        <v>3.64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68</v>
      </c>
      <c r="B72" s="5"/>
      <c r="C72" s="5"/>
      <c r="D72" s="5"/>
      <c r="E72" s="5"/>
      <c r="F72" s="31">
        <v>35685600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>
        <f t="shared" si="4"/>
        <v>0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69</v>
      </c>
      <c r="B73" s="5"/>
      <c r="C73" s="5"/>
      <c r="D73" s="5"/>
      <c r="E73" s="5"/>
      <c r="F73" s="31">
        <v>45699200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2978096.6</v>
      </c>
      <c r="U73" s="30">
        <f t="shared" si="4"/>
        <v>6.52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89</v>
      </c>
      <c r="B74" s="5"/>
      <c r="C74" s="5"/>
      <c r="D74" s="5"/>
      <c r="E74" s="5"/>
      <c r="F74" s="31">
        <v>4789415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0</v>
      </c>
      <c r="U74" s="30">
        <f t="shared" si="4"/>
        <v>0</v>
      </c>
      <c r="V74" s="6"/>
      <c r="W74" s="7"/>
      <c r="X74" s="6"/>
    </row>
    <row r="75" spans="1:24" ht="25.5" outlineLevel="1">
      <c r="A75" s="11" t="s">
        <v>70</v>
      </c>
      <c r="B75" s="5"/>
      <c r="C75" s="5"/>
      <c r="D75" s="5"/>
      <c r="E75" s="5"/>
      <c r="F75" s="31">
        <v>6479900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394406.31</v>
      </c>
      <c r="U75" s="30">
        <f t="shared" si="4"/>
        <v>6.09</v>
      </c>
      <c r="V75" s="6">
        <v>0</v>
      </c>
      <c r="W75" s="7">
        <v>0</v>
      </c>
      <c r="X75" s="6">
        <v>0</v>
      </c>
    </row>
    <row r="76" spans="1:24" ht="30" customHeight="1">
      <c r="A76" s="12" t="s">
        <v>72</v>
      </c>
      <c r="B76" s="5"/>
      <c r="C76" s="5"/>
      <c r="D76" s="5"/>
      <c r="E76" s="5"/>
      <c r="F76" s="32">
        <f>F77</f>
        <v>5556000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34.5" customHeight="1" outlineLevel="1">
      <c r="A77" s="11" t="s">
        <v>71</v>
      </c>
      <c r="B77" s="5"/>
      <c r="C77" s="5"/>
      <c r="D77" s="5"/>
      <c r="E77" s="5"/>
      <c r="F77" s="31">
        <v>5556000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80</v>
      </c>
      <c r="B78" s="5"/>
      <c r="C78" s="5"/>
      <c r="D78" s="5"/>
      <c r="E78" s="5"/>
      <c r="F78" s="32">
        <f>F8-F32</f>
        <v>-4908300</v>
      </c>
      <c r="G78" s="32">
        <f>G8-G32</f>
        <v>0</v>
      </c>
      <c r="H78" s="32">
        <f>H8-H32</f>
        <v>0</v>
      </c>
      <c r="I78" s="32">
        <f>I8-I32</f>
        <v>0</v>
      </c>
      <c r="J78" s="32">
        <f>J8-J32</f>
        <v>0</v>
      </c>
      <c r="K78" s="32">
        <f>K8-K32</f>
        <v>0</v>
      </c>
      <c r="L78" s="32">
        <f>L8-L32</f>
        <v>0</v>
      </c>
      <c r="M78" s="32">
        <f>M8-M32</f>
        <v>0</v>
      </c>
      <c r="N78" s="32">
        <f>N8-N32</f>
        <v>0</v>
      </c>
      <c r="O78" s="32">
        <f>O8-O32</f>
        <v>0</v>
      </c>
      <c r="P78" s="32">
        <f>P8-P32</f>
        <v>0</v>
      </c>
      <c r="Q78" s="32">
        <f>Q8-Q32</f>
        <v>0</v>
      </c>
      <c r="R78" s="32">
        <f>R8-R32</f>
        <v>0</v>
      </c>
      <c r="S78" s="32">
        <f>S8-S32</f>
        <v>0</v>
      </c>
      <c r="T78" s="32">
        <f>T8-T32</f>
        <v>19445754.370000005</v>
      </c>
      <c r="U78" s="20"/>
      <c r="V78" s="24"/>
      <c r="W78" s="25"/>
      <c r="X78" s="24"/>
    </row>
    <row r="79" spans="1:24" ht="45" customHeight="1">
      <c r="A79" s="23" t="s">
        <v>33</v>
      </c>
      <c r="B79" s="21"/>
      <c r="C79" s="21"/>
      <c r="D79" s="21"/>
      <c r="E79" s="21"/>
      <c r="F79" s="33">
        <f>SUM(F80,F86,F84,F83)</f>
        <v>4908300</v>
      </c>
      <c r="G79" s="33">
        <f aca="true" t="shared" si="8" ref="G79:T79">SUM(G80,G86,G84,G83)</f>
        <v>0</v>
      </c>
      <c r="H79" s="33">
        <f t="shared" si="8"/>
        <v>0</v>
      </c>
      <c r="I79" s="33">
        <f t="shared" si="8"/>
        <v>0</v>
      </c>
      <c r="J79" s="33">
        <f t="shared" si="8"/>
        <v>0</v>
      </c>
      <c r="K79" s="33">
        <f t="shared" si="8"/>
        <v>0</v>
      </c>
      <c r="L79" s="33">
        <f t="shared" si="8"/>
        <v>0</v>
      </c>
      <c r="M79" s="33">
        <f t="shared" si="8"/>
        <v>0</v>
      </c>
      <c r="N79" s="33">
        <f t="shared" si="8"/>
        <v>0</v>
      </c>
      <c r="O79" s="33">
        <f t="shared" si="8"/>
        <v>0</v>
      </c>
      <c r="P79" s="33">
        <f t="shared" si="8"/>
        <v>0</v>
      </c>
      <c r="Q79" s="33">
        <f t="shared" si="8"/>
        <v>0</v>
      </c>
      <c r="R79" s="33">
        <f t="shared" si="8"/>
        <v>0</v>
      </c>
      <c r="S79" s="33">
        <f t="shared" si="8"/>
        <v>0</v>
      </c>
      <c r="T79" s="33">
        <f t="shared" si="8"/>
        <v>-19445754.36999999</v>
      </c>
      <c r="U79" s="20"/>
      <c r="V79" s="1"/>
      <c r="W79" s="1"/>
      <c r="X79" s="1"/>
    </row>
    <row r="80" spans="1:24" ht="26.25">
      <c r="A80" s="22" t="s">
        <v>34</v>
      </c>
      <c r="B80" s="22"/>
      <c r="C80" s="22"/>
      <c r="D80" s="22"/>
      <c r="E80" s="22"/>
      <c r="F80" s="34">
        <f>F81+F82</f>
        <v>14908300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35</v>
      </c>
      <c r="B81" s="27"/>
      <c r="C81" s="27"/>
      <c r="D81" s="27"/>
      <c r="E81" s="27"/>
      <c r="F81" s="35">
        <v>49000000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36</v>
      </c>
      <c r="B82" s="27"/>
      <c r="C82" s="27"/>
      <c r="D82" s="27"/>
      <c r="E82" s="27"/>
      <c r="F82" s="35">
        <v>-34091700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86</v>
      </c>
      <c r="B83" s="27"/>
      <c r="C83" s="27"/>
      <c r="D83" s="27"/>
      <c r="E83" s="27"/>
      <c r="F83" s="35">
        <v>-10000000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26.25">
      <c r="A84" s="26" t="s">
        <v>78</v>
      </c>
      <c r="B84" s="27"/>
      <c r="C84" s="27"/>
      <c r="D84" s="27"/>
      <c r="E84" s="27"/>
      <c r="F84" s="35">
        <f>F85</f>
        <v>0</v>
      </c>
      <c r="G84" s="35">
        <f aca="true" t="shared" si="9" ref="G84:S84">G85</f>
        <v>0</v>
      </c>
      <c r="H84" s="35">
        <f t="shared" si="9"/>
        <v>0</v>
      </c>
      <c r="I84" s="35">
        <f t="shared" si="9"/>
        <v>0</v>
      </c>
      <c r="J84" s="35">
        <f t="shared" si="9"/>
        <v>0</v>
      </c>
      <c r="K84" s="35">
        <f t="shared" si="9"/>
        <v>0</v>
      </c>
      <c r="L84" s="35">
        <f t="shared" si="9"/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  <c r="R84" s="35">
        <f t="shared" si="9"/>
        <v>0</v>
      </c>
      <c r="S84" s="35">
        <f t="shared" si="9"/>
        <v>0</v>
      </c>
      <c r="T84" s="35">
        <f>SUM(T85)</f>
        <v>27241277.17</v>
      </c>
      <c r="U84" s="20"/>
    </row>
    <row r="85" spans="1:21" ht="90">
      <c r="A85" s="26" t="s">
        <v>79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27241277.17</v>
      </c>
      <c r="U85" s="20"/>
    </row>
    <row r="86" spans="1:21" ht="26.25">
      <c r="A86" s="26" t="s">
        <v>37</v>
      </c>
      <c r="B86" s="27"/>
      <c r="C86" s="27"/>
      <c r="D86" s="27"/>
      <c r="E86" s="27"/>
      <c r="F86" s="35">
        <f>SUM(F88,F90)</f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-46687031.53999999</v>
      </c>
      <c r="U86" s="20"/>
    </row>
    <row r="87" spans="1:21" ht="15">
      <c r="A87" s="27" t="s">
        <v>38</v>
      </c>
      <c r="B87" s="27"/>
      <c r="C87" s="27"/>
      <c r="D87" s="27"/>
      <c r="E87" s="27"/>
      <c r="F87" s="35">
        <f>F88</f>
        <v>-2276188800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-199354228.65</v>
      </c>
      <c r="U87" s="20"/>
    </row>
    <row r="88" spans="1:21" ht="26.25">
      <c r="A88" s="26" t="s">
        <v>39</v>
      </c>
      <c r="B88" s="27"/>
      <c r="C88" s="27"/>
      <c r="D88" s="27"/>
      <c r="E88" s="27"/>
      <c r="F88" s="35">
        <v>-2276188800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-199354228.65</v>
      </c>
      <c r="U88" s="20"/>
    </row>
    <row r="89" spans="1:21" ht="15">
      <c r="A89" s="26" t="s">
        <v>40</v>
      </c>
      <c r="B89" s="27"/>
      <c r="C89" s="27"/>
      <c r="D89" s="27"/>
      <c r="E89" s="27"/>
      <c r="F89" s="35">
        <f>F90</f>
        <v>2276188800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152667197.11</v>
      </c>
      <c r="U89" s="20"/>
    </row>
    <row r="90" spans="1:21" ht="26.25">
      <c r="A90" s="26" t="s">
        <v>41</v>
      </c>
      <c r="B90" s="27"/>
      <c r="C90" s="27"/>
      <c r="D90" s="27"/>
      <c r="E90" s="27"/>
      <c r="F90" s="35">
        <v>2276188800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152667197.11</v>
      </c>
      <c r="U90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2017-02-16T04:25:16Z</dcterms:modified>
  <cp:category/>
  <cp:version/>
  <cp:contentType/>
  <cp:contentStatus/>
</cp:coreProperties>
</file>