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3.2020" sheetId="1" r:id="rId1"/>
  </sheets>
  <definedNames>
    <definedName name="_xlnm.Print_Titles" localSheetId="0">'исполнение на 01.03.2020'!$6:$7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<sst xmlns="http://schemas.openxmlformats.org/spreadsheetml/2006/main" count="136" uniqueCount="95">
  <si>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</si>
  <si>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</si>
  <si>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</si>
  <si>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</si>
  <si>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</si>
  <si>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</si>
  <si>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</si>
  <si>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</si>
  <si>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</si>
  <si>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</si>
  <si>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</si>
  <si>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</si>
  <si>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</si>
  <si>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</si>
  <si>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</si>
  <si>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</si>
  <si>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</si>
  <si>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</si>
  <si>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</si>
  <si>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</si>
  <si>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</si>
  <si>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</si>
  <si>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</si>
  <si>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</si>
  <si>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</si>
  <si>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</si>
  <si>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</si>
  <si>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</si>
  <si>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</si>
  <si>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</si>
  <si>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</si>
  <si>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</si>
  <si>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</si>
  <si>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</si>
  <si>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</si>
  <si>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</si>
  <si>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</si>
  <si>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</si>
  <si>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</si>
  <si>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</si>
  <si>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</si>
  <si>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</si>
  <si>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</si>
  <si>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</si>
  <si>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</si>
  <si>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</si>
  <si>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</si>
  <si>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</si>
  <si>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</si>
  <si>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</si>
  <si>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</si>
  <si>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</si>
  <si>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</si>
  <si>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</si>
  <si>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</si>
  <si>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</si>
  <si>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</si>
  <si>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</si>
  <si>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</si>
  <si>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</si>
  <si>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</si>
  <si>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</si>
  <si>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</si>
  <si>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</si>
  <si>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</si>
  <si>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</si>
  <si>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</si>
  <si>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</si>
  <si>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</si>
  <si>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</si>
  <si>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</si>
  <si>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</si>
  <si>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</si>
  <si>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</si>
  <si>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</si>
  <si>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</si>
  <si>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</si>
  <si>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</si>
  <si>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</si>
  <si>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</si>
  <si>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</si>
  <si>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</si>
  <si>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</si>
  <si>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</si>
  <si>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</si>
  <si>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</si>
  <si>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</si>
  <si>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</si>
  <si>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</si>
  <si>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</si>
  <si>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</si>
  <si>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</si>
  <si>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марта 2020 года</t>
  </si>
  <si>
    <t>План с учетом изменений на 01.03.2020 года</t>
  </si>
  <si>
    <t>Исполнено на 01.03.2020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</si>
</sst>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76">
      <selection activeCell="Y83" sqref="Y83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.75">
      <c r="A8" s="18" t="s">
        <v>29</v>
      </c>
      <c r="B8" s="9"/>
      <c r="C8" s="9"/>
      <c r="D8" s="9"/>
      <c r="E8" s="9"/>
      <c r="F8" s="42">
        <f>F9+F26</f>
        <v>2510686211.09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329275500.25</v>
      </c>
      <c r="U8" s="45">
        <f>ROUND(T8/F8*100,2)</f>
        <v>13.11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613205500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107532596.94999999</v>
      </c>
      <c r="U9" s="45">
        <f>ROUND(T9/F9*100,2)</f>
        <v>17.54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453847100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71306650.16</v>
      </c>
      <c r="U10" s="41">
        <f>ROUND(T10/F10*100,2)</f>
        <v>15.71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16300846.89</v>
      </c>
      <c r="U11" s="41">
        <f aca="true" t="shared" si="2" ref="U11:U29">ROUND(T11/F11*100,2)</f>
        <v>15.68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349899600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55005803.27</v>
      </c>
      <c r="U12" s="41">
        <f t="shared" si="2"/>
        <v>15.72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3299426.32</v>
      </c>
      <c r="U13" s="41">
        <f t="shared" si="2"/>
        <v>14.78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26257000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5146140.91</v>
      </c>
      <c r="U14" s="41">
        <f t="shared" si="2"/>
        <v>19.6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4232859.81</v>
      </c>
      <c r="U15" s="41">
        <f t="shared" si="2"/>
        <v>10.91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1074641.22</v>
      </c>
      <c r="U16" s="41">
        <f t="shared" si="2"/>
        <v>9.04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3158218.59</v>
      </c>
      <c r="U17" s="41">
        <f t="shared" si="2"/>
        <v>11.74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7640800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1251264.78</v>
      </c>
      <c r="U18" s="41">
        <f t="shared" si="2"/>
        <v>16.38</v>
      </c>
      <c r="V18" s="9"/>
      <c r="W18" s="9"/>
      <c r="X18" s="9"/>
    </row>
    <row r="19" spans="1:24" ht="38.2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38179800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14349730.92</v>
      </c>
      <c r="U20" s="41">
        <f t="shared" si="2"/>
        <v>37.58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5384300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3325600.55</v>
      </c>
      <c r="U21" s="41">
        <f t="shared" si="2"/>
        <v>61.76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658000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1047084.74</v>
      </c>
      <c r="U22" s="41">
        <f t="shared" si="2"/>
        <v>159.13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18117900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2392188.9</v>
      </c>
      <c r="U23" s="41">
        <f t="shared" si="2"/>
        <v>13.2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1999000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1351554.62</v>
      </c>
      <c r="U24" s="41">
        <f t="shared" si="2"/>
        <v>67.61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-169904.76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1897480711.0900002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221742903.29999998</v>
      </c>
      <c r="U26" s="45">
        <f t="shared" si="2"/>
        <v>11.69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1897102022.2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232805814</v>
      </c>
      <c r="U27" s="41">
        <f t="shared" si="2"/>
        <v>12.27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378688.89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378688.89</v>
      </c>
      <c r="U28" s="41">
        <f t="shared" si="2"/>
        <v>100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-11441599.59</v>
      </c>
      <c r="U31" s="41" t="s">
        <v>87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2550983111.09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310191579.56</v>
      </c>
      <c r="U34" s="47">
        <f aca="true" t="shared" si="5" ref="U34:U43">ROUND(T34/F34*100,2)</f>
        <v>12.16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142931032.19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19552725.150000002</v>
      </c>
      <c r="U35" s="47">
        <f t="shared" si="5"/>
        <v>13.68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2396600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439448.48</v>
      </c>
      <c r="U36" s="30">
        <f t="shared" si="5"/>
        <v>18.34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3328400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352346.49</v>
      </c>
      <c r="U37" s="30">
        <f t="shared" si="5"/>
        <v>10.59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65502100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10002285.56</v>
      </c>
      <c r="U38" s="30">
        <f t="shared" si="5"/>
        <v>15.27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16599800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2571552.68</v>
      </c>
      <c r="U40" s="30">
        <f t="shared" si="5"/>
        <v>15.49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54144332.19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6187091.94</v>
      </c>
      <c r="U44" s="30">
        <f aca="true" t="shared" si="7" ref="U44:U78">ROUND(T44/F44*100,2)</f>
        <v>11.43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F46+F47</f>
        <v>21290400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1912764.26</v>
      </c>
      <c r="U45" s="47">
        <f t="shared" si="7"/>
        <v>8.98</v>
      </c>
      <c r="V45" s="6">
        <v>0</v>
      </c>
      <c r="W45" s="7">
        <v>0</v>
      </c>
      <c r="X45" s="6">
        <v>0</v>
      </c>
    </row>
    <row r="46" spans="1:24" ht="51" outlineLevel="1">
      <c r="A46" s="11" t="s">
        <v>49</v>
      </c>
      <c r="B46" s="5"/>
      <c r="C46" s="5"/>
      <c r="D46" s="5"/>
      <c r="E46" s="5"/>
      <c r="F46" s="31">
        <v>21091100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1912764.26</v>
      </c>
      <c r="U46" s="30">
        <f t="shared" si="7"/>
        <v>9.07</v>
      </c>
      <c r="V46" s="6">
        <v>0</v>
      </c>
      <c r="W46" s="7">
        <v>0</v>
      </c>
      <c r="X46" s="6">
        <v>0</v>
      </c>
    </row>
    <row r="47" spans="1:24" ht="38.25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0</v>
      </c>
      <c r="U47" s="30">
        <f t="shared" si="7"/>
        <v>0</v>
      </c>
      <c r="V47" s="6"/>
      <c r="W47" s="7"/>
      <c r="X47" s="6"/>
    </row>
    <row r="48" spans="1:24" ht="15">
      <c r="A48" s="13" t="s">
        <v>4</v>
      </c>
      <c r="B48" s="5"/>
      <c r="C48" s="5"/>
      <c r="D48" s="5"/>
      <c r="E48" s="5"/>
      <c r="F48" s="32">
        <f>SUM(F49:F52)</f>
        <v>278194500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20490621.16</v>
      </c>
      <c r="U48" s="47">
        <f t="shared" si="7"/>
        <v>7.37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50</v>
      </c>
      <c r="B49" s="5"/>
      <c r="C49" s="5"/>
      <c r="D49" s="5"/>
      <c r="E49" s="5"/>
      <c r="F49" s="31">
        <v>9045000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1307045.22</v>
      </c>
      <c r="U49" s="30">
        <f t="shared" si="7"/>
        <v>14.45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51</v>
      </c>
      <c r="B50" s="5"/>
      <c r="C50" s="5"/>
      <c r="D50" s="5"/>
      <c r="E50" s="5"/>
      <c r="F50" s="31">
        <v>78000000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5889672.25</v>
      </c>
      <c r="U50" s="30">
        <f t="shared" si="7"/>
        <v>7.55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52</v>
      </c>
      <c r="B51" s="5"/>
      <c r="C51" s="5"/>
      <c r="D51" s="5"/>
      <c r="E51" s="5"/>
      <c r="F51" s="31">
        <v>180320000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12583578.51</v>
      </c>
      <c r="U51" s="30">
        <f t="shared" si="7"/>
        <v>6.98</v>
      </c>
      <c r="V51" s="6">
        <v>0</v>
      </c>
      <c r="W51" s="7">
        <v>0</v>
      </c>
      <c r="X51" s="6">
        <v>0</v>
      </c>
    </row>
    <row r="52" spans="1:24" ht="25.5" outlineLevel="1">
      <c r="A52" s="14" t="s">
        <v>53</v>
      </c>
      <c r="B52" s="5"/>
      <c r="C52" s="5"/>
      <c r="D52" s="5"/>
      <c r="E52" s="5"/>
      <c r="F52" s="31">
        <v>10829500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710325.18</v>
      </c>
      <c r="U52" s="30">
        <f t="shared" si="7"/>
        <v>6.56</v>
      </c>
      <c r="V52" s="6">
        <v>0</v>
      </c>
      <c r="W52" s="7">
        <v>0</v>
      </c>
      <c r="X52" s="6">
        <v>0</v>
      </c>
    </row>
    <row r="53" spans="1:24" ht="25.5">
      <c r="A53" s="29" t="s">
        <v>73</v>
      </c>
      <c r="B53" s="5"/>
      <c r="C53" s="5"/>
      <c r="D53" s="5"/>
      <c r="E53" s="5"/>
      <c r="F53" s="32">
        <f>SUM(F54:F57)</f>
        <v>193472356.9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10851080.370000001</v>
      </c>
      <c r="U53" s="47">
        <f t="shared" si="7"/>
        <v>5.61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54</v>
      </c>
      <c r="B54" s="5"/>
      <c r="C54" s="5"/>
      <c r="D54" s="5"/>
      <c r="E54" s="5"/>
      <c r="F54" s="31">
        <v>19690400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324146.14</v>
      </c>
      <c r="U54" s="30">
        <f t="shared" si="7"/>
        <v>1.65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55</v>
      </c>
      <c r="B55" s="5"/>
      <c r="C55" s="5"/>
      <c r="D55" s="5"/>
      <c r="E55" s="5"/>
      <c r="F55" s="31">
        <v>17224647.2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654.22</v>
      </c>
      <c r="U55" s="30">
        <f t="shared" si="7"/>
        <v>0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56</v>
      </c>
      <c r="B56" s="5"/>
      <c r="C56" s="5"/>
      <c r="D56" s="5"/>
      <c r="E56" s="5"/>
      <c r="F56" s="31">
        <v>110682209.7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4186008.73</v>
      </c>
      <c r="U56" s="30">
        <f t="shared" si="7"/>
        <v>3.78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57</v>
      </c>
      <c r="B57" s="5"/>
      <c r="C57" s="5"/>
      <c r="D57" s="5"/>
      <c r="E57" s="5"/>
      <c r="F57" s="31">
        <v>45875100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6340271.28</v>
      </c>
      <c r="U57" s="30">
        <f t="shared" si="7"/>
        <v>13.82</v>
      </c>
      <c r="V57" s="6">
        <v>0</v>
      </c>
      <c r="W57" s="7">
        <v>0</v>
      </c>
      <c r="X57" s="6">
        <v>0</v>
      </c>
    </row>
    <row r="58" spans="1:24" ht="15">
      <c r="A58" s="4" t="s">
        <v>5</v>
      </c>
      <c r="B58" s="5"/>
      <c r="C58" s="5"/>
      <c r="D58" s="5"/>
      <c r="E58" s="5"/>
      <c r="F58" s="32">
        <f>F59</f>
        <v>6244400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550833.98</v>
      </c>
      <c r="U58" s="47">
        <f t="shared" si="7"/>
        <v>8.82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58</v>
      </c>
      <c r="B59" s="5"/>
      <c r="C59" s="5"/>
      <c r="D59" s="5"/>
      <c r="E59" s="5"/>
      <c r="F59" s="31">
        <v>6244400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550833.98</v>
      </c>
      <c r="U59" s="30">
        <f t="shared" si="7"/>
        <v>8.82</v>
      </c>
      <c r="V59" s="6">
        <v>0</v>
      </c>
      <c r="W59" s="7">
        <v>0</v>
      </c>
      <c r="X59" s="6">
        <v>0</v>
      </c>
    </row>
    <row r="60" spans="1:24" ht="15">
      <c r="A60" s="4" t="s">
        <v>6</v>
      </c>
      <c r="B60" s="5"/>
      <c r="C60" s="5"/>
      <c r="D60" s="5"/>
      <c r="E60" s="5"/>
      <c r="F60" s="32">
        <f>SUM(F61:F65)</f>
        <v>1397032450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181446475.06</v>
      </c>
      <c r="U60" s="47">
        <f t="shared" si="7"/>
        <v>12.99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59</v>
      </c>
      <c r="B61" s="5"/>
      <c r="C61" s="5"/>
      <c r="D61" s="5"/>
      <c r="E61" s="5"/>
      <c r="F61" s="31">
        <v>643325770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73018732</v>
      </c>
      <c r="U61" s="30">
        <f t="shared" si="7"/>
        <v>11.35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60</v>
      </c>
      <c r="B62" s="5"/>
      <c r="C62" s="5"/>
      <c r="D62" s="5"/>
      <c r="E62" s="5"/>
      <c r="F62" s="31">
        <v>490558180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75694937</v>
      </c>
      <c r="U62" s="30">
        <f t="shared" si="7"/>
        <v>15.43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89</v>
      </c>
      <c r="B63" s="5"/>
      <c r="C63" s="5"/>
      <c r="D63" s="5"/>
      <c r="E63" s="5"/>
      <c r="F63" s="31">
        <v>156573100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23957694</v>
      </c>
      <c r="U63" s="30">
        <f t="shared" si="7"/>
        <v>15.3</v>
      </c>
      <c r="V63" s="6"/>
      <c r="W63" s="7"/>
      <c r="X63" s="6"/>
    </row>
    <row r="64" spans="1:24" ht="15" outlineLevel="1">
      <c r="A64" s="11" t="s">
        <v>83</v>
      </c>
      <c r="B64" s="5"/>
      <c r="C64" s="5"/>
      <c r="D64" s="5"/>
      <c r="E64" s="5"/>
      <c r="F64" s="31">
        <v>27257700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2102483</v>
      </c>
      <c r="U64" s="30">
        <f t="shared" si="7"/>
        <v>7.71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61</v>
      </c>
      <c r="B65" s="5"/>
      <c r="C65" s="5"/>
      <c r="D65" s="5"/>
      <c r="E65" s="5"/>
      <c r="F65" s="31">
        <v>79317700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6672629.06</v>
      </c>
      <c r="U65" s="30">
        <f t="shared" si="7"/>
        <v>8.41</v>
      </c>
      <c r="V65" s="6">
        <v>0</v>
      </c>
      <c r="W65" s="7">
        <v>0</v>
      </c>
      <c r="X65" s="6">
        <v>0</v>
      </c>
    </row>
    <row r="66" spans="1:24" ht="15">
      <c r="A66" s="4" t="s">
        <v>7</v>
      </c>
      <c r="B66" s="5"/>
      <c r="C66" s="5"/>
      <c r="D66" s="5"/>
      <c r="E66" s="5"/>
      <c r="F66" s="32">
        <f>F67+F68</f>
        <v>198807100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33104712.22</v>
      </c>
      <c r="U66" s="47">
        <f t="shared" si="7"/>
        <v>16.65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62</v>
      </c>
      <c r="B67" s="5"/>
      <c r="C67" s="5"/>
      <c r="D67" s="5"/>
      <c r="E67" s="5"/>
      <c r="F67" s="31">
        <v>142633200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23785369.81</v>
      </c>
      <c r="U67" s="30">
        <f t="shared" si="7"/>
        <v>16.68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77</v>
      </c>
      <c r="B68" s="5"/>
      <c r="C68" s="5"/>
      <c r="D68" s="5"/>
      <c r="E68" s="5"/>
      <c r="F68" s="31">
        <v>56173900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9319342.41</v>
      </c>
      <c r="U68" s="30">
        <f t="shared" si="7"/>
        <v>16.59</v>
      </c>
      <c r="V68" s="6"/>
      <c r="W68" s="7"/>
      <c r="X68" s="6"/>
    </row>
    <row r="69" spans="1:24" ht="15">
      <c r="A69" s="4" t="s">
        <v>8</v>
      </c>
      <c r="B69" s="5"/>
      <c r="C69" s="5"/>
      <c r="D69" s="5"/>
      <c r="E69" s="5"/>
      <c r="F69" s="32">
        <f>SUM(F70:F74)</f>
        <v>36205772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3055408.5500000003</v>
      </c>
      <c r="U69" s="47">
        <f t="shared" si="7"/>
        <v>8.44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4613000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636240.58</v>
      </c>
      <c r="U70" s="30">
        <f t="shared" si="7"/>
        <v>13.79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65</v>
      </c>
      <c r="B72" s="5"/>
      <c r="C72" s="5"/>
      <c r="D72" s="5"/>
      <c r="E72" s="5"/>
      <c r="F72" s="31">
        <v>17259472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1548140</v>
      </c>
      <c r="U72" s="30">
        <f t="shared" si="7"/>
        <v>8.97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66</v>
      </c>
      <c r="B73" s="5"/>
      <c r="C73" s="5"/>
      <c r="D73" s="5"/>
      <c r="E73" s="5"/>
      <c r="F73" s="31">
        <v>12472800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750073.18</v>
      </c>
      <c r="U73" s="30">
        <f t="shared" si="7"/>
        <v>6.01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67</v>
      </c>
      <c r="B74" s="5"/>
      <c r="C74" s="5"/>
      <c r="D74" s="5"/>
      <c r="E74" s="5"/>
      <c r="F74" s="31">
        <v>1860500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120954.79</v>
      </c>
      <c r="U74" s="30">
        <f t="shared" si="7"/>
        <v>6.5</v>
      </c>
      <c r="V74" s="6">
        <v>0</v>
      </c>
      <c r="W74" s="7">
        <v>0</v>
      </c>
      <c r="X74" s="6">
        <v>0</v>
      </c>
    </row>
    <row r="75" spans="1:24" ht="15">
      <c r="A75" s="4" t="s">
        <v>9</v>
      </c>
      <c r="B75" s="5"/>
      <c r="C75" s="5"/>
      <c r="D75" s="5"/>
      <c r="E75" s="5"/>
      <c r="F75" s="32">
        <f>SUM(F76:F78)</f>
        <v>274634100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39226958.81</v>
      </c>
      <c r="U75" s="47">
        <f t="shared" si="7"/>
        <v>14.28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68</v>
      </c>
      <c r="B76" s="5"/>
      <c r="C76" s="5"/>
      <c r="D76" s="5"/>
      <c r="E76" s="5"/>
      <c r="F76" s="31">
        <v>213255400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29614330.34</v>
      </c>
      <c r="U76" s="30">
        <f t="shared" si="7"/>
        <v>13.89</v>
      </c>
      <c r="V76" s="6">
        <v>0</v>
      </c>
      <c r="W76" s="7">
        <v>0</v>
      </c>
      <c r="X76" s="6">
        <v>0</v>
      </c>
    </row>
    <row r="77" spans="1:24" ht="15" outlineLevel="1">
      <c r="A77" s="11" t="s">
        <v>69</v>
      </c>
      <c r="B77" s="5"/>
      <c r="C77" s="5"/>
      <c r="D77" s="5"/>
      <c r="E77" s="5"/>
      <c r="F77" s="31">
        <v>54555500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8554330</v>
      </c>
      <c r="U77" s="30">
        <f t="shared" si="7"/>
        <v>15.68</v>
      </c>
      <c r="V77" s="6">
        <v>0</v>
      </c>
      <c r="W77" s="7">
        <v>0</v>
      </c>
      <c r="X77" s="6">
        <v>0</v>
      </c>
    </row>
    <row r="78" spans="1:24" ht="25.5" outlineLevel="1">
      <c r="A78" s="11" t="s">
        <v>70</v>
      </c>
      <c r="B78" s="5"/>
      <c r="C78" s="5"/>
      <c r="D78" s="5"/>
      <c r="E78" s="5"/>
      <c r="F78" s="31">
        <v>6823200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1058298.47</v>
      </c>
      <c r="U78" s="30">
        <f t="shared" si="7"/>
        <v>15.51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-40296900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19083920.689999998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40296900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-19083920.689999923</v>
      </c>
      <c r="U82" s="20" t="s">
        <v>87</v>
      </c>
      <c r="V82" s="1"/>
      <c r="W82" s="1"/>
      <c r="X82" s="1"/>
    </row>
    <row r="83" spans="1:24" ht="26.25">
      <c r="A83" s="22" t="s">
        <v>34</v>
      </c>
      <c r="B83" s="22"/>
      <c r="C83" s="22"/>
      <c r="D83" s="22"/>
      <c r="E83" s="22"/>
      <c r="F83" s="34">
        <f>SUM(F84-F85)</f>
        <v>25000000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">
      <c r="A85" s="26" t="s">
        <v>36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15296900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15296900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6.25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43330673.2</v>
      </c>
      <c r="U89" s="20" t="s">
        <v>87</v>
      </c>
    </row>
    <row r="90" spans="1:21" ht="90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43330673.2</v>
      </c>
      <c r="U90" s="20" t="s">
        <v>87</v>
      </c>
    </row>
    <row r="91" spans="1:21" ht="26.25">
      <c r="A91" s="26" t="s">
        <v>37</v>
      </c>
      <c r="B91" s="27"/>
      <c r="C91" s="27"/>
      <c r="D91" s="27"/>
      <c r="E91" s="27"/>
      <c r="F91" s="35">
        <f>SUM(F93,F95)</f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-62414593.889999926</v>
      </c>
      <c r="U91" s="20" t="s">
        <v>87</v>
      </c>
    </row>
    <row r="92" spans="1:21" ht="15">
      <c r="A92" s="27" t="s">
        <v>38</v>
      </c>
      <c r="B92" s="27"/>
      <c r="C92" s="27"/>
      <c r="D92" s="27"/>
      <c r="E92" s="27"/>
      <c r="F92" s="35">
        <f>F93</f>
        <v>-2550983111.09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-555311714.55</v>
      </c>
      <c r="U92" s="20" t="s">
        <v>87</v>
      </c>
    </row>
    <row r="93" spans="1:21" ht="26.25">
      <c r="A93" s="26" t="s">
        <v>39</v>
      </c>
      <c r="B93" s="27"/>
      <c r="C93" s="27"/>
      <c r="D93" s="27"/>
      <c r="E93" s="27"/>
      <c r="F93" s="35">
        <v>-2550983111.09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-555311714.55</v>
      </c>
      <c r="U93" s="20" t="s">
        <v>87</v>
      </c>
    </row>
    <row r="94" spans="1:21" ht="15">
      <c r="A94" s="26" t="s">
        <v>40</v>
      </c>
      <c r="B94" s="27"/>
      <c r="C94" s="27"/>
      <c r="D94" s="27"/>
      <c r="E94" s="27"/>
      <c r="F94" s="35">
        <f>F95</f>
        <v>2550983111.09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492897120.66</v>
      </c>
      <c r="U94" s="20" t="s">
        <v>87</v>
      </c>
    </row>
    <row r="95" spans="1:21" ht="26.25">
      <c r="A95" s="26" t="s">
        <v>41</v>
      </c>
      <c r="B95" s="27"/>
      <c r="C95" s="27"/>
      <c r="D95" s="27"/>
      <c r="E95" s="27"/>
      <c r="F95" s="35">
        <v>2550983111.09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492897120.66</v>
      </c>
      <c r="U95" s="20" t="s">
        <v>87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2020-03-13T01:53:11Z</dcterms:modified>
  <cp:category/>
  <cp:version/>
  <cp:contentType/>
  <cp:contentStatus/>
</cp:coreProperties>
</file>