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4.16" sheetId="1" r:id="rId1"/>
  </sheets>
  <definedNames>
    <definedName name="_xlnm.Print_Titles" localSheetId="0">'исполнение бюджета на 01.04.16'!$6:$7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<sst xmlns="http://schemas.openxmlformats.org/spreadsheetml/2006/main" count="107" uniqueCount="88">
  <si>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</si>
  <si>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</si>
  <si>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</si>
  <si>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</si>
  <si>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</si>
  <si>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</si>
  <si>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</si>
  <si>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</si>
  <si>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</si>
  <si>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</si>
  <si>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</si>
  <si>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</si>
  <si>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</si>
  <si>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</si>
  <si>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</si>
  <si>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</si>
  <si>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</si>
  <si>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</si>
  <si>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</si>
  <si>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</si>
  <si>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</si>
  <si>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</si>
  <si>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</si>
  <si>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</si>
  <si>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</si>
  <si>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</si>
  <si>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</si>
  <si>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</si>
  <si>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</si>
  <si>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</si>
  <si>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</si>
  <si>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</si>
  <si>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</si>
  <si>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</si>
  <si>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</si>
  <si>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</si>
  <si>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</si>
  <si>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</si>
  <si>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</si>
  <si>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</si>
  <si>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</si>
  <si>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</si>
  <si>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</si>
  <si>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</si>
  <si>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</si>
  <si>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</si>
  <si>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</si>
  <si>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</si>
  <si>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</si>
  <si>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</si>
  <si>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</si>
  <si>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</si>
  <si>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</si>
  <si>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</si>
  <si>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</si>
  <si>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</si>
  <si>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</si>
  <si>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</si>
  <si>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</si>
  <si>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</si>
  <si>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</si>
  <si>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</si>
  <si>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</si>
  <si>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</si>
  <si>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</si>
  <si>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</si>
  <si>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</si>
  <si>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</si>
  <si>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</si>
  <si>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</si>
  <si>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</si>
  <si>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</si>
  <si>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</si>
  <si>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</si>
  <si>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</si>
  <si>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</si>
  <si>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</si>
  <si>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</si>
  <si>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</si>
  <si>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</si>
  <si>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</si>
  <si>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</si>
  <si>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</si>
  <si>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</si>
  <si>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</si>
  <si>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апреля 2016 года</t>
  </si>
  <si>
    <t>План с учетом изменений на 01.04.2016 года</t>
  </si>
  <si>
    <t>Исполнено на 01.04.2016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</si>
</sst>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84">
      <selection activeCell="T90" sqref="T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6"/>
      <c r="B1" s="46"/>
      <c r="C1" s="46"/>
      <c r="D1" s="46"/>
      <c r="E1" s="4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0"/>
      <c r="W2" s="1"/>
      <c r="X2" s="1"/>
    </row>
    <row r="3" spans="1:24" ht="18" customHeight="1">
      <c r="A3" s="45" t="s">
        <v>85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3"/>
    </row>
    <row r="4" spans="1:24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3"/>
    </row>
    <row r="5" spans="1:24" ht="1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4.25" customHeight="1">
      <c r="A6" s="43" t="s">
        <v>1</v>
      </c>
      <c r="B6" s="43" t="s">
        <v>2</v>
      </c>
      <c r="C6" s="43" t="s">
        <v>2</v>
      </c>
      <c r="D6" s="43" t="s">
        <v>2</v>
      </c>
      <c r="E6" s="43" t="s">
        <v>2</v>
      </c>
      <c r="F6" s="43" t="s">
        <v>86</v>
      </c>
      <c r="G6" s="43" t="s">
        <v>2</v>
      </c>
      <c r="H6" s="43" t="s">
        <v>2</v>
      </c>
      <c r="I6" s="43" t="s">
        <v>2</v>
      </c>
      <c r="J6" s="43" t="s">
        <v>2</v>
      </c>
      <c r="K6" s="43" t="s">
        <v>2</v>
      </c>
      <c r="L6" s="43" t="s">
        <v>2</v>
      </c>
      <c r="M6" s="43" t="s">
        <v>2</v>
      </c>
      <c r="N6" s="43" t="s">
        <v>2</v>
      </c>
      <c r="O6" s="43" t="s">
        <v>2</v>
      </c>
      <c r="P6" s="43" t="s">
        <v>2</v>
      </c>
      <c r="Q6" s="43" t="s">
        <v>2</v>
      </c>
      <c r="R6" s="43" t="s">
        <v>2</v>
      </c>
      <c r="S6" s="43" t="s">
        <v>2</v>
      </c>
      <c r="T6" s="43" t="s">
        <v>87</v>
      </c>
      <c r="U6" s="43" t="s">
        <v>12</v>
      </c>
      <c r="V6" s="43" t="s">
        <v>2</v>
      </c>
      <c r="W6" s="43" t="s">
        <v>2</v>
      </c>
      <c r="X6" s="43" t="s">
        <v>2</v>
      </c>
    </row>
    <row r="7" spans="1:24" ht="30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</row>
    <row r="8" spans="1:24" ht="15.75">
      <c r="A8" s="18" t="s">
        <v>30</v>
      </c>
      <c r="B8" s="9"/>
      <c r="C8" s="9"/>
      <c r="D8" s="9"/>
      <c r="E8" s="9"/>
      <c r="F8" s="38">
        <f>F9+F26</f>
        <v>2215041885.78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417774060.78</v>
      </c>
      <c r="U8" s="41">
        <f>ROUND(T8/F8*100,2)</f>
        <v>18.86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0">
        <f>F10+F13+F14+F15+F18+F20+F21+F22+F23+F24+F25+F19</f>
        <v>526634146.64</v>
      </c>
      <c r="G9" s="39">
        <f aca="true" t="shared" si="0" ref="G9:T9">G10+G13+G14+G15+G18+G20+G21+G22+G23+G24+G25+G19</f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40">
        <f t="shared" si="0"/>
        <v>119522617.89000002</v>
      </c>
      <c r="U9" s="42">
        <f>ROUND(T9/F9*100,2)</f>
        <v>22.7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0">
        <f>F11+F12</f>
        <v>351910900</v>
      </c>
      <c r="G10" s="39">
        <f aca="true" t="shared" si="1" ref="G10:T10">G11+G12</f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 t="shared" si="1"/>
        <v>0</v>
      </c>
      <c r="L10" s="39">
        <f t="shared" si="1"/>
        <v>0</v>
      </c>
      <c r="M10" s="39">
        <f t="shared" si="1"/>
        <v>0</v>
      </c>
      <c r="N10" s="39">
        <f t="shared" si="1"/>
        <v>0</v>
      </c>
      <c r="O10" s="39">
        <f t="shared" si="1"/>
        <v>0</v>
      </c>
      <c r="P10" s="39">
        <f t="shared" si="1"/>
        <v>0</v>
      </c>
      <c r="Q10" s="39">
        <f t="shared" si="1"/>
        <v>0</v>
      </c>
      <c r="R10" s="39">
        <f t="shared" si="1"/>
        <v>0</v>
      </c>
      <c r="S10" s="39">
        <f t="shared" si="1"/>
        <v>0</v>
      </c>
      <c r="T10" s="40">
        <f t="shared" si="1"/>
        <v>84007711.24</v>
      </c>
      <c r="U10" s="42">
        <f>ROUND(T10/F10*100,2)</f>
        <v>23.87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0">
        <v>49079400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21277157.37</v>
      </c>
      <c r="U11" s="42">
        <f aca="true" t="shared" si="2" ref="U11:U27">ROUND(T11/F11*100,2)</f>
        <v>43.35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0">
        <v>302831500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62730553.87</v>
      </c>
      <c r="U12" s="42">
        <f t="shared" si="2"/>
        <v>20.71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0">
        <v>23050000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4702379.23</v>
      </c>
      <c r="U13" s="42">
        <f t="shared" si="2"/>
        <v>20.4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0">
        <v>28835100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7235695.22</v>
      </c>
      <c r="U14" s="42">
        <f t="shared" si="2"/>
        <v>25.09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0">
        <f>F16+F17</f>
        <v>37892600</v>
      </c>
      <c r="G15" s="40">
        <f aca="true" t="shared" si="3" ref="G15:T15">G16+G17</f>
        <v>0</v>
      </c>
      <c r="H15" s="40">
        <f t="shared" si="3"/>
        <v>0</v>
      </c>
      <c r="I15" s="40">
        <f t="shared" si="3"/>
        <v>0</v>
      </c>
      <c r="J15" s="40">
        <f t="shared" si="3"/>
        <v>0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40">
        <f t="shared" si="3"/>
        <v>0</v>
      </c>
      <c r="O15" s="40">
        <f t="shared" si="3"/>
        <v>0</v>
      </c>
      <c r="P15" s="40">
        <f t="shared" si="3"/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40">
        <f t="shared" si="3"/>
        <v>3202209.8</v>
      </c>
      <c r="U15" s="42">
        <f t="shared" si="2"/>
        <v>8.45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0">
        <v>10377800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325433.44</v>
      </c>
      <c r="U16" s="42">
        <f t="shared" si="2"/>
        <v>3.14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0">
        <v>27514800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2876776.36</v>
      </c>
      <c r="U17" s="42">
        <f t="shared" si="2"/>
        <v>10.46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0">
        <v>10047000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1999215.64</v>
      </c>
      <c r="U18" s="42">
        <f t="shared" si="2"/>
        <v>19.9</v>
      </c>
      <c r="V18" s="9"/>
      <c r="W18" s="9"/>
      <c r="X18" s="9"/>
    </row>
    <row r="19" spans="1:24" ht="46.5" customHeight="1">
      <c r="A19" s="15" t="s">
        <v>78</v>
      </c>
      <c r="B19" s="37"/>
      <c r="C19" s="37"/>
      <c r="D19" s="37"/>
      <c r="E19" s="37"/>
      <c r="F19" s="40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2">
        <v>0</v>
      </c>
      <c r="V19" s="37"/>
      <c r="W19" s="37"/>
      <c r="X19" s="37"/>
    </row>
    <row r="20" spans="1:24" ht="38.25">
      <c r="A20" s="15" t="s">
        <v>21</v>
      </c>
      <c r="B20" s="9"/>
      <c r="C20" s="9"/>
      <c r="D20" s="9"/>
      <c r="E20" s="9"/>
      <c r="F20" s="40">
        <v>45870700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7839200.54</v>
      </c>
      <c r="U20" s="42">
        <f t="shared" si="2"/>
        <v>17.09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0">
        <v>2843700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3480558.44</v>
      </c>
      <c r="U21" s="42">
        <f t="shared" si="2"/>
        <v>122.4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0">
        <v>515000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119822</v>
      </c>
      <c r="U22" s="42">
        <f t="shared" si="2"/>
        <v>23.27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0">
        <v>21500000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5725300.54</v>
      </c>
      <c r="U23" s="42">
        <f t="shared" si="2"/>
        <v>26.63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0">
        <v>4143400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1098482.15</v>
      </c>
      <c r="U24" s="42">
        <f t="shared" si="2"/>
        <v>26.51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0">
        <v>25746.64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112043.09</v>
      </c>
      <c r="U25" s="42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0">
        <v>1688407739.14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>
        <v>298251442.89</v>
      </c>
      <c r="U26" s="42">
        <f t="shared" si="2"/>
        <v>17.66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0">
        <v>1689074900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298918603.75</v>
      </c>
      <c r="U27" s="42">
        <f t="shared" si="2"/>
        <v>17.7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0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2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0">
        <v>-667160.86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-667160.86</v>
      </c>
      <c r="U29" s="42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2244465162.5099998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422068544.82</v>
      </c>
      <c r="U32" s="30">
        <f aca="true" t="shared" si="4" ref="U32:U75">ROUND(T32/F32*100,2)</f>
        <v>18.8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2">
        <f>SUM(F34:F41)</f>
        <v>117138463.32</v>
      </c>
      <c r="G33" s="32">
        <f aca="true" t="shared" si="5" ref="G33:T33">SUM(G34:G41)</f>
        <v>0</v>
      </c>
      <c r="H33" s="32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32">
        <f t="shared" si="5"/>
        <v>0</v>
      </c>
      <c r="M33" s="32">
        <f t="shared" si="5"/>
        <v>0</v>
      </c>
      <c r="N33" s="32">
        <f t="shared" si="5"/>
        <v>0</v>
      </c>
      <c r="O33" s="32">
        <f t="shared" si="5"/>
        <v>0</v>
      </c>
      <c r="P33" s="32">
        <f t="shared" si="5"/>
        <v>0</v>
      </c>
      <c r="Q33" s="32">
        <f t="shared" si="5"/>
        <v>0</v>
      </c>
      <c r="R33" s="32">
        <f t="shared" si="5"/>
        <v>0</v>
      </c>
      <c r="S33" s="32">
        <f t="shared" si="5"/>
        <v>0</v>
      </c>
      <c r="T33" s="32">
        <f t="shared" si="5"/>
        <v>23236133.229999997</v>
      </c>
      <c r="U33" s="30">
        <f t="shared" si="4"/>
        <v>19.84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1">
        <v>1534300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>
        <v>379812.96</v>
      </c>
      <c r="U34" s="30">
        <f t="shared" si="4"/>
        <v>24.75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1">
        <v>6787100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>
        <v>1406151.65</v>
      </c>
      <c r="U35" s="30">
        <f t="shared" si="4"/>
        <v>20.72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1">
        <v>47773163.32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10361870.04</v>
      </c>
      <c r="U36" s="30">
        <f t="shared" si="4"/>
        <v>21.69</v>
      </c>
      <c r="V36" s="6">
        <v>0</v>
      </c>
      <c r="W36" s="7">
        <v>0</v>
      </c>
      <c r="X36" s="6">
        <v>0</v>
      </c>
    </row>
    <row r="37" spans="1:24" ht="21" customHeight="1" outlineLevel="1">
      <c r="A37" s="11" t="s">
        <v>84</v>
      </c>
      <c r="B37" s="5"/>
      <c r="C37" s="5"/>
      <c r="D37" s="5"/>
      <c r="E37" s="5"/>
      <c r="F37" s="31">
        <v>6200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0</v>
      </c>
      <c r="U37" s="30">
        <f t="shared" si="4"/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1">
        <v>13108600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3099445.01</v>
      </c>
      <c r="U38" s="30">
        <f t="shared" si="4"/>
        <v>23.64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1">
        <v>950000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21.75" customHeight="1" outlineLevel="1">
      <c r="A41" s="11" t="s">
        <v>49</v>
      </c>
      <c r="B41" s="5"/>
      <c r="C41" s="5"/>
      <c r="D41" s="5"/>
      <c r="E41" s="5"/>
      <c r="F41" s="31">
        <v>46979100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7988853.57</v>
      </c>
      <c r="U41" s="30">
        <f t="shared" si="4"/>
        <v>17.01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2">
        <f>F43</f>
        <v>10696400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f>T43</f>
        <v>1638099.35</v>
      </c>
      <c r="U42" s="30">
        <f t="shared" si="4"/>
        <v>15.31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1">
        <v>10696400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1638099.35</v>
      </c>
      <c r="U43" s="30">
        <f t="shared" si="4"/>
        <v>15.31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2">
        <f>SUM(F45:F48)</f>
        <v>247225449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SUM(T45:T48)</f>
        <v>34490524.9</v>
      </c>
      <c r="U44" s="30">
        <f t="shared" si="4"/>
        <v>13.95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1">
        <v>6325900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1377259.73</v>
      </c>
      <c r="U45" s="30">
        <f t="shared" si="4"/>
        <v>21.77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1">
        <v>62945300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8610076.77</v>
      </c>
      <c r="U46" s="30">
        <f t="shared" si="4"/>
        <v>13.68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1">
        <v>170013663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23477185.87</v>
      </c>
      <c r="U47" s="30">
        <f t="shared" si="4"/>
        <v>13.81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1">
        <v>7940586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1026002.53</v>
      </c>
      <c r="U48" s="30">
        <f t="shared" si="4"/>
        <v>12.92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2">
        <f>SUM(F50:F53)</f>
        <v>122758700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10192552.28</v>
      </c>
      <c r="U49" s="30">
        <f t="shared" si="4"/>
        <v>8.3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1">
        <v>17811800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857523.02</v>
      </c>
      <c r="U50" s="30">
        <f t="shared" si="4"/>
        <v>4.81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1">
        <v>8940700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700000</v>
      </c>
      <c r="U51" s="30">
        <f t="shared" si="4"/>
        <v>7.83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1">
        <v>63875200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1440994.58</v>
      </c>
      <c r="U52" s="30">
        <f t="shared" si="4"/>
        <v>2.26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1">
        <v>32131000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7194034.68</v>
      </c>
      <c r="U53" s="30">
        <f t="shared" si="4"/>
        <v>22.39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2">
        <f>F55</f>
        <v>4077700</v>
      </c>
      <c r="G54" s="32">
        <f aca="true" t="shared" si="6" ref="G54:T54">G55</f>
        <v>0</v>
      </c>
      <c r="H54" s="32">
        <f t="shared" si="6"/>
        <v>0</v>
      </c>
      <c r="I54" s="32">
        <f t="shared" si="6"/>
        <v>0</v>
      </c>
      <c r="J54" s="32">
        <f t="shared" si="6"/>
        <v>0</v>
      </c>
      <c r="K54" s="32">
        <f t="shared" si="6"/>
        <v>0</v>
      </c>
      <c r="L54" s="32">
        <f t="shared" si="6"/>
        <v>0</v>
      </c>
      <c r="M54" s="32">
        <f t="shared" si="6"/>
        <v>0</v>
      </c>
      <c r="N54" s="32">
        <f t="shared" si="6"/>
        <v>0</v>
      </c>
      <c r="O54" s="32">
        <f t="shared" si="6"/>
        <v>0</v>
      </c>
      <c r="P54" s="32">
        <f t="shared" si="6"/>
        <v>0</v>
      </c>
      <c r="Q54" s="32">
        <f t="shared" si="6"/>
        <v>0</v>
      </c>
      <c r="R54" s="32">
        <f t="shared" si="6"/>
        <v>0</v>
      </c>
      <c r="S54" s="32">
        <f t="shared" si="6"/>
        <v>0</v>
      </c>
      <c r="T54" s="32">
        <f t="shared" si="6"/>
        <v>943225.96</v>
      </c>
      <c r="U54" s="30">
        <f t="shared" si="4"/>
        <v>23.13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1">
        <v>4077700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943225.96</v>
      </c>
      <c r="U55" s="30">
        <f t="shared" si="4"/>
        <v>23.13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2">
        <f>SUM(F57:F60)</f>
        <v>1363943777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f>SUM(T57:T60)</f>
        <v>283071253</v>
      </c>
      <c r="U56" s="30">
        <f t="shared" si="4"/>
        <v>20.75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1">
        <v>567372400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108086097</v>
      </c>
      <c r="U57" s="30">
        <f t="shared" si="4"/>
        <v>19.05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1">
        <v>722000877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163798262</v>
      </c>
      <c r="U58" s="30">
        <f t="shared" si="4"/>
        <v>22.69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1">
        <v>22144700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2464390</v>
      </c>
      <c r="U59" s="30">
        <f t="shared" si="4"/>
        <v>11.13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1">
        <v>52425800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8722504</v>
      </c>
      <c r="U60" s="30">
        <f t="shared" si="4"/>
        <v>16.64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2">
        <f>F62+F63</f>
        <v>144808700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T62+T63</f>
        <v>31272238.79</v>
      </c>
      <c r="U61" s="30">
        <f t="shared" si="4"/>
        <v>21.6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1">
        <v>139058700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29897891</v>
      </c>
      <c r="U62" s="30">
        <f t="shared" si="4"/>
        <v>21.5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1">
        <v>5750000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1374347.79</v>
      </c>
      <c r="U63" s="30">
        <f t="shared" si="4"/>
        <v>23.9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2">
        <f>SUM(F65:F69)</f>
        <v>114384300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SUM(T65:T69)</f>
        <v>25734198.560000002</v>
      </c>
      <c r="U64" s="30">
        <f t="shared" si="4"/>
        <v>22.5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1">
        <v>2769100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585775.38</v>
      </c>
      <c r="U65" s="30">
        <f t="shared" si="4"/>
        <v>21.15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1">
        <v>40441100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9509640</v>
      </c>
      <c r="U66" s="30">
        <f t="shared" si="4"/>
        <v>23.51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1">
        <v>23697000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4327524.62</v>
      </c>
      <c r="U67" s="30">
        <f t="shared" si="4"/>
        <v>18.26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1">
        <v>18443600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4406320.8</v>
      </c>
      <c r="U68" s="30">
        <f t="shared" si="4"/>
        <v>23.89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1">
        <v>29033500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6904937.76</v>
      </c>
      <c r="U69" s="30">
        <f t="shared" si="4"/>
        <v>23.78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2">
        <f>SUM(F71:F73)</f>
        <v>106686773.19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SUM(T71:T73)</f>
        <v>10094318.75</v>
      </c>
      <c r="U70" s="30">
        <f t="shared" si="4"/>
        <v>9.46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1">
        <v>56637973.19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0</v>
      </c>
      <c r="U71" s="30">
        <f t="shared" si="4"/>
        <v>0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1">
        <v>43814600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8870667.95</v>
      </c>
      <c r="U72" s="30">
        <f t="shared" si="4"/>
        <v>20.25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1">
        <v>6234200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1223650.8</v>
      </c>
      <c r="U73" s="30">
        <f t="shared" si="4"/>
        <v>19.63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2">
        <f>F75</f>
        <v>5587400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f>T75</f>
        <v>1396000</v>
      </c>
      <c r="U74" s="30">
        <f t="shared" si="4"/>
        <v>24.98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1">
        <v>5587400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1396000</v>
      </c>
      <c r="U75" s="30">
        <f t="shared" si="4"/>
        <v>24.98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2">
        <f>F77</f>
        <v>7157500</v>
      </c>
      <c r="G76" s="32">
        <f aca="true" t="shared" si="7" ref="G76:T76">G77</f>
        <v>0</v>
      </c>
      <c r="H76" s="32">
        <f t="shared" si="7"/>
        <v>0</v>
      </c>
      <c r="I76" s="32">
        <f t="shared" si="7"/>
        <v>0</v>
      </c>
      <c r="J76" s="32">
        <f t="shared" si="7"/>
        <v>0</v>
      </c>
      <c r="K76" s="32">
        <f t="shared" si="7"/>
        <v>0</v>
      </c>
      <c r="L76" s="32">
        <f t="shared" si="7"/>
        <v>0</v>
      </c>
      <c r="M76" s="32">
        <f t="shared" si="7"/>
        <v>0</v>
      </c>
      <c r="N76" s="32">
        <f t="shared" si="7"/>
        <v>0</v>
      </c>
      <c r="O76" s="32">
        <f t="shared" si="7"/>
        <v>0</v>
      </c>
      <c r="P76" s="32">
        <f t="shared" si="7"/>
        <v>0</v>
      </c>
      <c r="Q76" s="32">
        <f t="shared" si="7"/>
        <v>0</v>
      </c>
      <c r="R76" s="32">
        <f t="shared" si="7"/>
        <v>0</v>
      </c>
      <c r="S76" s="32">
        <f t="shared" si="7"/>
        <v>0</v>
      </c>
      <c r="T76" s="32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1">
        <v>7157500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2">
        <f aca="true" t="shared" si="8" ref="F78:T78">F8-F32</f>
        <v>-29423276.729999542</v>
      </c>
      <c r="G78" s="32">
        <f t="shared" si="8"/>
        <v>0</v>
      </c>
      <c r="H78" s="32">
        <f t="shared" si="8"/>
        <v>0</v>
      </c>
      <c r="I78" s="32">
        <f t="shared" si="8"/>
        <v>0</v>
      </c>
      <c r="J78" s="32">
        <f t="shared" si="8"/>
        <v>0</v>
      </c>
      <c r="K78" s="32">
        <f t="shared" si="8"/>
        <v>0</v>
      </c>
      <c r="L78" s="32">
        <f t="shared" si="8"/>
        <v>0</v>
      </c>
      <c r="M78" s="32">
        <f t="shared" si="8"/>
        <v>0</v>
      </c>
      <c r="N78" s="32">
        <f t="shared" si="8"/>
        <v>0</v>
      </c>
      <c r="O78" s="32">
        <f t="shared" si="8"/>
        <v>0</v>
      </c>
      <c r="P78" s="32">
        <f t="shared" si="8"/>
        <v>0</v>
      </c>
      <c r="Q78" s="32">
        <f t="shared" si="8"/>
        <v>0</v>
      </c>
      <c r="R78" s="32">
        <f t="shared" si="8"/>
        <v>0</v>
      </c>
      <c r="S78" s="32">
        <f t="shared" si="8"/>
        <v>0</v>
      </c>
      <c r="T78" s="32">
        <f t="shared" si="8"/>
        <v>-4294484.040000021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3">
        <f>SUM(F80,F85,F83)</f>
        <v>29423276.73000002</v>
      </c>
      <c r="G79" s="33">
        <f aca="true" t="shared" si="9" ref="G79:T79">SUM(G80,G85,G83)</f>
        <v>0</v>
      </c>
      <c r="H79" s="33">
        <f t="shared" si="9"/>
        <v>0</v>
      </c>
      <c r="I79" s="33">
        <f t="shared" si="9"/>
        <v>0</v>
      </c>
      <c r="J79" s="33">
        <f t="shared" si="9"/>
        <v>0</v>
      </c>
      <c r="K79" s="33">
        <f t="shared" si="9"/>
        <v>0</v>
      </c>
      <c r="L79" s="33">
        <f t="shared" si="9"/>
        <v>0</v>
      </c>
      <c r="M79" s="33">
        <f t="shared" si="9"/>
        <v>0</v>
      </c>
      <c r="N79" s="33">
        <f t="shared" si="9"/>
        <v>0</v>
      </c>
      <c r="O79" s="33">
        <f t="shared" si="9"/>
        <v>0</v>
      </c>
      <c r="P79" s="33">
        <f t="shared" si="9"/>
        <v>0</v>
      </c>
      <c r="Q79" s="33">
        <f t="shared" si="9"/>
        <v>0</v>
      </c>
      <c r="R79" s="33">
        <f t="shared" si="9"/>
        <v>0</v>
      </c>
      <c r="S79" s="33">
        <f t="shared" si="9"/>
        <v>0</v>
      </c>
      <c r="T79" s="33">
        <f t="shared" si="9"/>
        <v>4294484.039999954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4">
        <f>F81+F82</f>
        <v>25078666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5">
        <v>75078666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5">
        <v>-50000000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5">
        <f>F84</f>
        <v>0</v>
      </c>
      <c r="G83" s="35">
        <f aca="true" t="shared" si="10" ref="G83:T83">G84</f>
        <v>0</v>
      </c>
      <c r="H83" s="35">
        <f t="shared" si="10"/>
        <v>0</v>
      </c>
      <c r="I83" s="35">
        <f t="shared" si="10"/>
        <v>0</v>
      </c>
      <c r="J83" s="35">
        <f t="shared" si="10"/>
        <v>0</v>
      </c>
      <c r="K83" s="35">
        <f t="shared" si="10"/>
        <v>0</v>
      </c>
      <c r="L83" s="35">
        <f t="shared" si="10"/>
        <v>0</v>
      </c>
      <c r="M83" s="35">
        <f t="shared" si="10"/>
        <v>0</v>
      </c>
      <c r="N83" s="35">
        <f t="shared" si="10"/>
        <v>0</v>
      </c>
      <c r="O83" s="35">
        <f t="shared" si="10"/>
        <v>0</v>
      </c>
      <c r="P83" s="35">
        <f t="shared" si="10"/>
        <v>0</v>
      </c>
      <c r="Q83" s="35">
        <f t="shared" si="10"/>
        <v>0</v>
      </c>
      <c r="R83" s="35">
        <f t="shared" si="10"/>
        <v>0</v>
      </c>
      <c r="S83" s="35">
        <f t="shared" si="10"/>
        <v>0</v>
      </c>
      <c r="T83" s="35">
        <f t="shared" si="10"/>
        <v>34438571.37</v>
      </c>
      <c r="U83" s="20"/>
    </row>
    <row r="84" spans="1:21" ht="90">
      <c r="A84" s="26" t="s">
        <v>82</v>
      </c>
      <c r="B84" s="27"/>
      <c r="C84" s="27"/>
      <c r="D84" s="27"/>
      <c r="E84" s="27"/>
      <c r="F84" s="35">
        <v>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34438571.37</v>
      </c>
      <c r="U84" s="20"/>
    </row>
    <row r="85" spans="1:21" ht="26.25">
      <c r="A85" s="26" t="s">
        <v>38</v>
      </c>
      <c r="B85" s="27"/>
      <c r="C85" s="27"/>
      <c r="D85" s="27"/>
      <c r="E85" s="27"/>
      <c r="F85" s="35">
        <f>SUM(F87,F89)</f>
        <v>4344610.730000019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f>SUM(T87,T89)</f>
        <v>-30144087.330000043</v>
      </c>
      <c r="U85" s="20"/>
    </row>
    <row r="86" spans="1:21" ht="15">
      <c r="A86" s="27" t="s">
        <v>39</v>
      </c>
      <c r="B86" s="27"/>
      <c r="C86" s="27"/>
      <c r="D86" s="27"/>
      <c r="E86" s="27"/>
      <c r="F86" s="35">
        <f>F87</f>
        <v>-2290120551.78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f>T87</f>
        <v>-675779068.88</v>
      </c>
      <c r="U86" s="20"/>
    </row>
    <row r="87" spans="1:21" ht="26.25">
      <c r="A87" s="26" t="s">
        <v>40</v>
      </c>
      <c r="B87" s="27"/>
      <c r="C87" s="27"/>
      <c r="D87" s="27"/>
      <c r="E87" s="27"/>
      <c r="F87" s="35">
        <v>-2290120551.78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-675779068.88</v>
      </c>
      <c r="U87" s="20"/>
    </row>
    <row r="88" spans="1:21" ht="15">
      <c r="A88" s="26" t="s">
        <v>41</v>
      </c>
      <c r="B88" s="27"/>
      <c r="C88" s="27"/>
      <c r="D88" s="27"/>
      <c r="E88" s="27"/>
      <c r="F88" s="35">
        <f>F89</f>
        <v>2294465162.51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f>T89</f>
        <v>645634981.55</v>
      </c>
      <c r="U88" s="20"/>
    </row>
    <row r="89" spans="1:21" ht="26.25">
      <c r="A89" s="26" t="s">
        <v>42</v>
      </c>
      <c r="B89" s="27"/>
      <c r="C89" s="27"/>
      <c r="D89" s="27"/>
      <c r="E89" s="27"/>
      <c r="F89" s="35">
        <v>2294465162.51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645634981.55</v>
      </c>
      <c r="U89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2016-04-11T04:30:33Z</dcterms:modified>
  <cp:category/>
  <cp:version/>
  <cp:contentType/>
  <cp:contentStatus/>
</cp:coreProperties>
</file>